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112" i="4" l="1"/>
  <c r="F111" i="4" s="1"/>
  <c r="E112" i="4"/>
  <c r="E111" i="4" s="1"/>
  <c r="F381" i="4" l="1"/>
  <c r="E381" i="4"/>
  <c r="F588" i="4" l="1"/>
  <c r="E588" i="4"/>
  <c r="F585" i="4"/>
  <c r="E585" i="4"/>
  <c r="F582" i="4"/>
  <c r="E582" i="4"/>
  <c r="F579" i="4"/>
  <c r="E579" i="4"/>
  <c r="F577" i="4"/>
  <c r="E577" i="4"/>
  <c r="F575" i="4"/>
  <c r="E575" i="4"/>
  <c r="F574" i="4"/>
  <c r="E574" i="4"/>
  <c r="F573" i="4"/>
  <c r="E573" i="4"/>
  <c r="F570" i="4"/>
  <c r="E570" i="4"/>
  <c r="F567" i="4"/>
  <c r="E567" i="4"/>
  <c r="F564" i="4"/>
  <c r="E564" i="4"/>
  <c r="F561" i="4"/>
  <c r="E561" i="4"/>
  <c r="F558" i="4"/>
  <c r="E558" i="4"/>
  <c r="F555" i="4"/>
  <c r="E555" i="4"/>
  <c r="F552" i="4"/>
  <c r="E552" i="4"/>
  <c r="F549" i="4"/>
  <c r="E549" i="4"/>
  <c r="F546" i="4"/>
  <c r="E546" i="4"/>
  <c r="F543" i="4"/>
  <c r="E543" i="4"/>
  <c r="F540" i="4"/>
  <c r="E540" i="4"/>
  <c r="F537" i="4"/>
  <c r="E537" i="4"/>
  <c r="F534" i="4"/>
  <c r="E534" i="4"/>
  <c r="F531" i="4"/>
  <c r="E531" i="4"/>
  <c r="F528" i="4"/>
  <c r="E528" i="4"/>
  <c r="F525" i="4"/>
  <c r="E525" i="4"/>
  <c r="F522" i="4"/>
  <c r="E522" i="4"/>
  <c r="F519" i="4"/>
  <c r="E519" i="4"/>
  <c r="F516" i="4"/>
  <c r="E516" i="4"/>
  <c r="F513" i="4"/>
  <c r="E513" i="4"/>
  <c r="F511" i="4"/>
  <c r="E511" i="4"/>
  <c r="F510" i="4"/>
  <c r="E510" i="4"/>
  <c r="F508" i="4"/>
  <c r="E508" i="4"/>
  <c r="F507" i="4"/>
  <c r="E507" i="4"/>
  <c r="F505" i="4"/>
  <c r="E505" i="4"/>
  <c r="F504" i="4"/>
  <c r="E504" i="4"/>
  <c r="F502" i="4"/>
  <c r="E502" i="4"/>
  <c r="F501" i="4"/>
  <c r="E501" i="4"/>
  <c r="F500" i="4"/>
  <c r="E500" i="4"/>
  <c r="F498" i="4"/>
  <c r="E498" i="4"/>
  <c r="F497" i="4"/>
  <c r="E497" i="4"/>
  <c r="F495" i="4"/>
  <c r="E495" i="4"/>
  <c r="F494" i="4"/>
  <c r="E494" i="4"/>
  <c r="F492" i="4"/>
  <c r="E492" i="4"/>
  <c r="F491" i="4"/>
  <c r="E491" i="4"/>
  <c r="F490" i="4"/>
  <c r="E490" i="4"/>
  <c r="F488" i="4"/>
  <c r="E488" i="4"/>
  <c r="F487" i="4"/>
  <c r="E487" i="4"/>
  <c r="F485" i="4"/>
  <c r="E485" i="4"/>
  <c r="F484" i="4"/>
  <c r="E484" i="4"/>
  <c r="F482" i="4"/>
  <c r="E482" i="4"/>
  <c r="F481" i="4"/>
  <c r="E481" i="4"/>
  <c r="F480" i="4"/>
  <c r="E480" i="4"/>
  <c r="F478" i="4"/>
  <c r="E478" i="4"/>
  <c r="F477" i="4"/>
  <c r="E477" i="4"/>
  <c r="F476" i="4"/>
  <c r="E476" i="4"/>
  <c r="F475" i="4"/>
  <c r="E475" i="4"/>
  <c r="F473" i="4"/>
  <c r="E473" i="4"/>
  <c r="F472" i="4"/>
  <c r="E472" i="4"/>
  <c r="F470" i="4"/>
  <c r="E470" i="4"/>
  <c r="F469" i="4"/>
  <c r="E469" i="4"/>
  <c r="F468" i="4"/>
  <c r="E468" i="4"/>
  <c r="F467" i="4"/>
  <c r="E467" i="4"/>
  <c r="F465" i="4"/>
  <c r="E465" i="4"/>
  <c r="F463" i="4"/>
  <c r="E463" i="4"/>
  <c r="F461" i="4"/>
  <c r="E461" i="4"/>
  <c r="F459" i="4"/>
  <c r="E459" i="4"/>
  <c r="F457" i="4"/>
  <c r="E457" i="4"/>
  <c r="F454" i="4"/>
  <c r="E454" i="4"/>
  <c r="F453" i="4"/>
  <c r="E453" i="4"/>
  <c r="F452" i="4"/>
  <c r="E452" i="4"/>
  <c r="F451" i="4"/>
  <c r="E451" i="4"/>
  <c r="F449" i="4"/>
  <c r="E449" i="4"/>
  <c r="F448" i="4"/>
  <c r="E448" i="4"/>
  <c r="F446" i="4"/>
  <c r="E446" i="4"/>
  <c r="F445" i="4"/>
  <c r="E445" i="4"/>
  <c r="F444" i="4"/>
  <c r="E444" i="4"/>
  <c r="F442" i="4"/>
  <c r="E442" i="4"/>
  <c r="F441" i="4"/>
  <c r="E441" i="4"/>
  <c r="F439" i="4"/>
  <c r="E439" i="4"/>
  <c r="F438" i="4"/>
  <c r="E438" i="4"/>
  <c r="F437" i="4"/>
  <c r="E437" i="4"/>
  <c r="F435" i="4"/>
  <c r="E435" i="4"/>
  <c r="F433" i="4"/>
  <c r="E433" i="4"/>
  <c r="F431" i="4"/>
  <c r="E431" i="4"/>
  <c r="F429" i="4"/>
  <c r="E429" i="4"/>
  <c r="F427" i="4"/>
  <c r="E427" i="4"/>
  <c r="F425" i="4"/>
  <c r="E425" i="4"/>
  <c r="F424" i="4"/>
  <c r="E424" i="4"/>
  <c r="F422" i="4"/>
  <c r="E422" i="4"/>
  <c r="F420" i="4"/>
  <c r="E420" i="4"/>
  <c r="F418" i="4"/>
  <c r="E418" i="4"/>
  <c r="F416" i="4"/>
  <c r="E416" i="4"/>
  <c r="F414" i="4"/>
  <c r="E414" i="4"/>
  <c r="F412" i="4"/>
  <c r="E412" i="4"/>
  <c r="F411" i="4"/>
  <c r="E411" i="4"/>
  <c r="F410" i="4"/>
  <c r="E410" i="4"/>
  <c r="F408" i="4"/>
  <c r="E408" i="4"/>
  <c r="F407" i="4"/>
  <c r="E407" i="4"/>
  <c r="F406" i="4"/>
  <c r="E406" i="4"/>
  <c r="F404" i="4"/>
  <c r="E404" i="4"/>
  <c r="F403" i="4"/>
  <c r="E403" i="4"/>
  <c r="F401" i="4"/>
  <c r="E401" i="4"/>
  <c r="F399" i="4"/>
  <c r="E399" i="4"/>
  <c r="F398" i="4"/>
  <c r="E398" i="4"/>
  <c r="F396" i="4"/>
  <c r="E396" i="4"/>
  <c r="F394" i="4"/>
  <c r="E394" i="4"/>
  <c r="F392" i="4"/>
  <c r="E392" i="4"/>
  <c r="F390" i="4"/>
  <c r="E390" i="4"/>
  <c r="F388" i="4"/>
  <c r="E388" i="4"/>
  <c r="F386" i="4"/>
  <c r="E386" i="4"/>
  <c r="F384" i="4"/>
  <c r="E384" i="4"/>
  <c r="F383" i="4"/>
  <c r="E383" i="4"/>
  <c r="F379" i="4"/>
  <c r="E379" i="4"/>
  <c r="F377" i="4"/>
  <c r="E377" i="4"/>
  <c r="F375" i="4"/>
  <c r="E375" i="4"/>
  <c r="F373" i="4"/>
  <c r="E373" i="4"/>
  <c r="F371" i="4"/>
  <c r="E371" i="4"/>
  <c r="F369" i="4"/>
  <c r="E369" i="4"/>
  <c r="F367" i="4"/>
  <c r="E367" i="4"/>
  <c r="F366" i="4"/>
  <c r="E366" i="4"/>
  <c r="F364" i="4"/>
  <c r="E364" i="4"/>
  <c r="F362" i="4"/>
  <c r="E362" i="4"/>
  <c r="F361" i="4"/>
  <c r="E361" i="4"/>
  <c r="F357" i="4"/>
  <c r="E357" i="4"/>
  <c r="F356" i="4"/>
  <c r="E356" i="4"/>
  <c r="F355" i="4"/>
  <c r="E355" i="4"/>
  <c r="F354" i="4"/>
  <c r="E354" i="4"/>
  <c r="F349" i="4"/>
  <c r="E349" i="4"/>
  <c r="F348" i="4"/>
  <c r="E348" i="4"/>
  <c r="F346" i="4"/>
  <c r="E346" i="4"/>
  <c r="F344" i="4"/>
  <c r="E344" i="4"/>
  <c r="F343" i="4"/>
  <c r="E343" i="4"/>
  <c r="F342" i="4"/>
  <c r="E342" i="4"/>
  <c r="F341" i="4"/>
  <c r="E341" i="4"/>
  <c r="F339" i="4"/>
  <c r="E339" i="4"/>
  <c r="F337" i="4"/>
  <c r="E337" i="4"/>
  <c r="F335" i="4"/>
  <c r="E335" i="4"/>
  <c r="F334" i="4"/>
  <c r="E334" i="4"/>
  <c r="F332" i="4"/>
  <c r="E332" i="4"/>
  <c r="F330" i="4"/>
  <c r="E330" i="4"/>
  <c r="F327" i="4"/>
  <c r="E327" i="4"/>
  <c r="F326" i="4"/>
  <c r="F324" i="4"/>
  <c r="E324" i="4"/>
  <c r="E323" i="4" s="1"/>
  <c r="F323" i="4"/>
  <c r="F321" i="4"/>
  <c r="E321" i="4"/>
  <c r="F319" i="4"/>
  <c r="E319" i="4"/>
  <c r="F317" i="4"/>
  <c r="E317" i="4"/>
  <c r="F315" i="4"/>
  <c r="E315" i="4"/>
  <c r="F312" i="4"/>
  <c r="E312" i="4"/>
  <c r="F309" i="4"/>
  <c r="E309" i="4"/>
  <c r="F306" i="4"/>
  <c r="E306" i="4"/>
  <c r="F303" i="4"/>
  <c r="E303" i="4"/>
  <c r="F300" i="4"/>
  <c r="E300" i="4"/>
  <c r="F297" i="4"/>
  <c r="E297" i="4"/>
  <c r="F294" i="4"/>
  <c r="E294" i="4"/>
  <c r="F291" i="4"/>
  <c r="E291" i="4"/>
  <c r="F290" i="4"/>
  <c r="E290" i="4"/>
  <c r="F289" i="4"/>
  <c r="F288" i="4" s="1"/>
  <c r="F287" i="4" s="1"/>
  <c r="F284" i="4"/>
  <c r="E284" i="4"/>
  <c r="F282" i="4"/>
  <c r="E282" i="4"/>
  <c r="F281" i="4"/>
  <c r="E281" i="4"/>
  <c r="F279" i="4"/>
  <c r="E279" i="4"/>
  <c r="F278" i="4"/>
  <c r="E278" i="4"/>
  <c r="F277" i="4"/>
  <c r="E277" i="4"/>
  <c r="F275" i="4"/>
  <c r="E275" i="4"/>
  <c r="F274" i="4"/>
  <c r="E274" i="4"/>
  <c r="F272" i="4"/>
  <c r="E272" i="4"/>
  <c r="F271" i="4"/>
  <c r="E271" i="4"/>
  <c r="F270" i="4"/>
  <c r="E270" i="4"/>
  <c r="F268" i="4"/>
  <c r="E268" i="4"/>
  <c r="F267" i="4"/>
  <c r="E267" i="4"/>
  <c r="F265" i="4"/>
  <c r="E265" i="4"/>
  <c r="F264" i="4"/>
  <c r="E264" i="4"/>
  <c r="F263" i="4"/>
  <c r="E263" i="4"/>
  <c r="F262" i="4"/>
  <c r="E262" i="4"/>
  <c r="F260" i="4"/>
  <c r="E260" i="4"/>
  <c r="F259" i="4"/>
  <c r="E259" i="4"/>
  <c r="F258" i="4"/>
  <c r="E258" i="4"/>
  <c r="F257" i="4"/>
  <c r="E257" i="4"/>
  <c r="F255" i="4"/>
  <c r="E255" i="4"/>
  <c r="F253" i="4"/>
  <c r="E253" i="4"/>
  <c r="F252" i="4"/>
  <c r="E252" i="4"/>
  <c r="F250" i="4"/>
  <c r="E250" i="4"/>
  <c r="F248" i="4"/>
  <c r="E248" i="4"/>
  <c r="F245" i="4"/>
  <c r="E245" i="4"/>
  <c r="F243" i="4"/>
  <c r="E243" i="4"/>
  <c r="F241" i="4"/>
  <c r="E241" i="4"/>
  <c r="F240" i="4"/>
  <c r="E240" i="4"/>
  <c r="F239" i="4"/>
  <c r="E239" i="4"/>
  <c r="F238" i="4"/>
  <c r="E238" i="4"/>
  <c r="F236" i="4"/>
  <c r="E236" i="4"/>
  <c r="F235" i="4"/>
  <c r="E235" i="4"/>
  <c r="F233" i="4"/>
  <c r="E233" i="4"/>
  <c r="F232" i="4"/>
  <c r="E232" i="4"/>
  <c r="F229" i="4"/>
  <c r="E229" i="4"/>
  <c r="F226" i="4"/>
  <c r="E226" i="4"/>
  <c r="F224" i="4"/>
  <c r="E224" i="4"/>
  <c r="F221" i="4"/>
  <c r="E221" i="4"/>
  <c r="F219" i="4"/>
  <c r="E219" i="4"/>
  <c r="F217" i="4"/>
  <c r="E217" i="4"/>
  <c r="F215" i="4"/>
  <c r="E215" i="4"/>
  <c r="F213" i="4"/>
  <c r="E213" i="4"/>
  <c r="F211" i="4"/>
  <c r="E211" i="4"/>
  <c r="F209" i="4"/>
  <c r="E209" i="4"/>
  <c r="F207" i="4"/>
  <c r="E207" i="4"/>
  <c r="F205" i="4"/>
  <c r="E205" i="4"/>
  <c r="F203" i="4"/>
  <c r="E203" i="4"/>
  <c r="F196" i="4"/>
  <c r="E196" i="4"/>
  <c r="F193" i="4"/>
  <c r="E193" i="4"/>
  <c r="F190" i="4"/>
  <c r="E190" i="4"/>
  <c r="F187" i="4"/>
  <c r="E187" i="4"/>
  <c r="F184" i="4"/>
  <c r="E184" i="4"/>
  <c r="F182" i="4"/>
  <c r="E182" i="4"/>
  <c r="F181" i="4"/>
  <c r="E181" i="4"/>
  <c r="F179" i="4"/>
  <c r="E179" i="4"/>
  <c r="F178" i="4"/>
  <c r="E178" i="4"/>
  <c r="F176" i="4"/>
  <c r="E176" i="4"/>
  <c r="F175" i="4"/>
  <c r="E175" i="4"/>
  <c r="F174" i="4"/>
  <c r="E174" i="4"/>
  <c r="F173" i="4"/>
  <c r="E173" i="4"/>
  <c r="F171" i="4"/>
  <c r="E171" i="4"/>
  <c r="F170" i="4"/>
  <c r="E170" i="4"/>
  <c r="F169" i="4"/>
  <c r="E169" i="4"/>
  <c r="F168" i="4"/>
  <c r="E168" i="4"/>
  <c r="F167" i="4"/>
  <c r="E167" i="4"/>
  <c r="F164" i="4"/>
  <c r="E164" i="4"/>
  <c r="F161" i="4"/>
  <c r="E161" i="4"/>
  <c r="F158" i="4"/>
  <c r="E158" i="4"/>
  <c r="F155" i="4"/>
  <c r="E155" i="4"/>
  <c r="F152" i="4"/>
  <c r="E152" i="4"/>
  <c r="F149" i="4"/>
  <c r="E149" i="4"/>
  <c r="F146" i="4"/>
  <c r="E146" i="4"/>
  <c r="F143" i="4"/>
  <c r="E143" i="4"/>
  <c r="F141" i="4"/>
  <c r="E141" i="4"/>
  <c r="F139" i="4"/>
  <c r="E139" i="4"/>
  <c r="F137" i="4"/>
  <c r="E137" i="4"/>
  <c r="F135" i="4"/>
  <c r="E135" i="4"/>
  <c r="F132" i="4"/>
  <c r="E132" i="4"/>
  <c r="F130" i="4"/>
  <c r="E130" i="4"/>
  <c r="F128" i="4"/>
  <c r="E128" i="4"/>
  <c r="F126" i="4"/>
  <c r="E126" i="4"/>
  <c r="F123" i="4"/>
  <c r="E123" i="4"/>
  <c r="F122" i="4"/>
  <c r="E122" i="4"/>
  <c r="F121" i="4"/>
  <c r="E121" i="4"/>
  <c r="F119" i="4"/>
  <c r="E119" i="4"/>
  <c r="F118" i="4"/>
  <c r="E118" i="4"/>
  <c r="F117" i="4"/>
  <c r="E117" i="4"/>
  <c r="F115" i="4"/>
  <c r="E115" i="4"/>
  <c r="F114" i="4"/>
  <c r="F110" i="4" s="1"/>
  <c r="E114" i="4"/>
  <c r="E110" i="4" s="1"/>
  <c r="F109" i="4"/>
  <c r="E109" i="4"/>
  <c r="F107" i="4"/>
  <c r="E107" i="4"/>
  <c r="F106" i="4"/>
  <c r="E106" i="4"/>
  <c r="F104" i="4"/>
  <c r="E104" i="4"/>
  <c r="F103" i="4"/>
  <c r="E103" i="4"/>
  <c r="F101" i="4"/>
  <c r="E101" i="4"/>
  <c r="F100" i="4"/>
  <c r="E100" i="4"/>
  <c r="F98" i="4"/>
  <c r="E98" i="4"/>
  <c r="F97" i="4"/>
  <c r="E97" i="4"/>
  <c r="F95" i="4"/>
  <c r="E95" i="4"/>
  <c r="F94" i="4"/>
  <c r="E94" i="4"/>
  <c r="F93" i="4"/>
  <c r="F92" i="4" s="1"/>
  <c r="F90" i="4"/>
  <c r="E90" i="4"/>
  <c r="F89" i="4"/>
  <c r="E89" i="4"/>
  <c r="F88" i="4"/>
  <c r="E88" i="4"/>
  <c r="F86" i="4"/>
  <c r="E86" i="4"/>
  <c r="F85" i="4"/>
  <c r="E85" i="4"/>
  <c r="F83" i="4"/>
  <c r="E83" i="4"/>
  <c r="F82" i="4"/>
  <c r="E82" i="4"/>
  <c r="F80" i="4"/>
  <c r="E80" i="4"/>
  <c r="F79" i="4"/>
  <c r="E79" i="4"/>
  <c r="F78" i="4"/>
  <c r="E78" i="4"/>
  <c r="F77" i="4"/>
  <c r="E77" i="4"/>
  <c r="F75" i="4"/>
  <c r="E75" i="4"/>
  <c r="F74" i="4"/>
  <c r="E74" i="4"/>
  <c r="F73" i="4"/>
  <c r="E73" i="4"/>
  <c r="F72" i="4"/>
  <c r="E72" i="4"/>
  <c r="F70" i="4"/>
  <c r="E70" i="4"/>
  <c r="F68" i="4"/>
  <c r="E68" i="4"/>
  <c r="F66" i="4"/>
  <c r="E66" i="4"/>
  <c r="F64" i="4"/>
  <c r="E64" i="4"/>
  <c r="F62" i="4"/>
  <c r="E62" i="4"/>
  <c r="F61" i="4"/>
  <c r="E61" i="4"/>
  <c r="F60" i="4"/>
  <c r="E60" i="4"/>
  <c r="F58" i="4"/>
  <c r="E58" i="4"/>
  <c r="F57" i="4"/>
  <c r="E57" i="4"/>
  <c r="F55" i="4"/>
  <c r="E55" i="4"/>
  <c r="F54" i="4"/>
  <c r="E54" i="4"/>
  <c r="F53" i="4"/>
  <c r="E53" i="4"/>
  <c r="E52" i="4" s="1"/>
  <c r="F52" i="4"/>
  <c r="F50" i="4"/>
  <c r="E50" i="4"/>
  <c r="F49" i="4"/>
  <c r="E49" i="4"/>
  <c r="E48" i="4" s="1"/>
  <c r="F48" i="4"/>
  <c r="F45" i="4"/>
  <c r="E45" i="4"/>
  <c r="F43" i="4"/>
  <c r="E43" i="4"/>
  <c r="F41" i="4"/>
  <c r="E41" i="4"/>
  <c r="F39" i="4"/>
  <c r="E39" i="4"/>
  <c r="F38" i="4"/>
  <c r="F37" i="4"/>
  <c r="F36" i="4" s="1"/>
  <c r="F34" i="4"/>
  <c r="E34" i="4"/>
  <c r="F33" i="4"/>
  <c r="E33" i="4"/>
  <c r="E32" i="4" s="1"/>
  <c r="E31" i="4" s="1"/>
  <c r="F32" i="4"/>
  <c r="F31" i="4"/>
  <c r="F29" i="4"/>
  <c r="E29" i="4"/>
  <c r="F28" i="4"/>
  <c r="E28" i="4"/>
  <c r="E27" i="4" s="1"/>
  <c r="E26" i="4" s="1"/>
  <c r="F27" i="4"/>
  <c r="F26" i="4"/>
  <c r="F24" i="4"/>
  <c r="E24" i="4"/>
  <c r="E23" i="4" s="1"/>
  <c r="E22" i="4" s="1"/>
  <c r="F23" i="4"/>
  <c r="F22" i="4"/>
  <c r="F20" i="4"/>
  <c r="E20" i="4"/>
  <c r="E19" i="4" s="1"/>
  <c r="E18" i="4" s="1"/>
  <c r="F19" i="4"/>
  <c r="F18" i="4"/>
  <c r="F17" i="4" s="1"/>
  <c r="F15" i="4"/>
  <c r="E15" i="4"/>
  <c r="F14" i="4"/>
  <c r="E14" i="4"/>
  <c r="E13" i="4" s="1"/>
  <c r="E12" i="4" s="1"/>
  <c r="F13" i="4"/>
  <c r="F12" i="4" s="1"/>
  <c r="E38" i="4" l="1"/>
  <c r="E37" i="4" s="1"/>
  <c r="E36" i="4" s="1"/>
  <c r="F125" i="4"/>
  <c r="F223" i="4"/>
  <c r="E360" i="4"/>
  <c r="E359" i="4" s="1"/>
  <c r="E353" i="4" s="1"/>
  <c r="E125" i="4"/>
  <c r="E93" i="4"/>
  <c r="E92" i="4" s="1"/>
  <c r="F11" i="4"/>
  <c r="E17" i="4"/>
  <c r="E202" i="4"/>
  <c r="F202" i="4"/>
  <c r="F201" i="4" s="1"/>
  <c r="F200" i="4" s="1"/>
  <c r="F199" i="4" s="1"/>
  <c r="E11" i="4"/>
  <c r="E326" i="4"/>
  <c r="E289" i="4" s="1"/>
  <c r="E288" i="4" s="1"/>
  <c r="E287" i="4" s="1"/>
  <c r="E223" i="4"/>
  <c r="E201" i="4" s="1"/>
  <c r="E200" i="4" s="1"/>
  <c r="E199" i="4" s="1"/>
  <c r="F360" i="4"/>
  <c r="F359" i="4" s="1"/>
  <c r="F353" i="4" s="1"/>
  <c r="F591" i="4" l="1"/>
  <c r="F593" i="4" s="1"/>
  <c r="E591" i="4"/>
  <c r="E593" i="4" s="1"/>
</calcChain>
</file>

<file path=xl/sharedStrings.xml><?xml version="1.0" encoding="utf-8"?>
<sst xmlns="http://schemas.openxmlformats.org/spreadsheetml/2006/main" count="923" uniqueCount="583">
  <si>
    <t>к Решению Собрания представителей</t>
  </si>
  <si>
    <t>Борисоглебского муниципального района</t>
  </si>
  <si>
    <t>восьмого созыва</t>
  </si>
  <si>
    <t>Ведомственная структура расходов районного бюджета на плановый период 2023 и 2024 годов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</si>
  <si>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</si>
  <si>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</si>
  <si>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</si>
  <si>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</si>
  <si>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2023 год      (руб.)</t>
  </si>
  <si>
    <t>2024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</si>
  <si>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</si>
  <si>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</si>
  <si>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</si>
  <si>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</si>
  <si>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</si>
  <si>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</si>
  <si>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</si>
  <si>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</si>
  <si>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</si>
  <si>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</si>
  <si>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</si>
  <si>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</si>
  <si>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</si>
  <si>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</si>
  <si>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</si>
  <si>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</si>
  <si>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</si>
  <si>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</si>
  <si>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</si>
  <si>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</si>
  <si>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</si>
  <si>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</si>
  <si>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</si>
  <si>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</si>
  <si>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</si>
  <si>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</si>
  <si>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</si>
  <si>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</si>
  <si>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</si>
  <si>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</si>
  <si>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</si>
  <si>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</si>
  <si>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</si>
  <si>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</si>
  <si>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</si>
  <si>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</si>
  <si>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</si>
  <si>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</si>
  <si>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</si>
  <si>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</si>
  <si>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</si>
  <si>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</si>
  <si>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</si>
  <si>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</si>
  <si>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</si>
  <si>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</si>
  <si>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</si>
  <si>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</si>
  <si>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</si>
  <si>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</si>
  <si>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</si>
  <si>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</si>
  <si>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</si>
  <si>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</si>
  <si>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</si>
  <si>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</si>
  <si>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</si>
  <si>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</si>
  <si>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</si>
  <si>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</si>
  <si>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</si>
  <si>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</si>
  <si>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</si>
  <si>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</si>
  <si>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</si>
  <si>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</si>
  <si>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</si>
  <si>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</si>
  <si>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</si>
  <si>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</si>
  <si>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</si>
  <si>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</si>
  <si>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</si>
  <si>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</si>
  <si>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</si>
  <si>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</si>
  <si>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</si>
  <si>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</si>
  <si>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</si>
  <si>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</si>
  <si>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</si>
  <si>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</si>
  <si>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</si>
  <si>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</si>
  <si>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</si>
  <si>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</si>
  <si>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</si>
  <si>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</si>
  <si>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</si>
  <si>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</si>
  <si>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</si>
  <si>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</si>
  <si>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</si>
  <si>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</si>
  <si>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</si>
  <si>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</si>
  <si>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</si>
  <si>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</si>
  <si>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</si>
  <si>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</si>
  <si>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</si>
  <si>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</si>
  <si>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</si>
  <si>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</si>
  <si>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</si>
  <si>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</si>
  <si>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</si>
  <si>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</si>
  <si>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</si>
  <si>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</si>
  <si>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</si>
  <si>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</si>
  <si>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</si>
  <si>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</si>
  <si>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</si>
  <si>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</si>
  <si>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</si>
  <si>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</si>
  <si>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</si>
  <si>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</si>
  <si>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</si>
  <si>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</si>
  <si>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</si>
  <si>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</si>
  <si>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</si>
  <si>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</si>
  <si>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</si>
  <si>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</si>
  <si>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</si>
  <si>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</si>
  <si>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</si>
  <si>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</si>
  <si>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</si>
  <si>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</si>
  <si>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</si>
  <si>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</si>
  <si>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</si>
  <si>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</si>
  <si>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</si>
  <si>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</si>
  <si>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</si>
  <si>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</si>
  <si>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</si>
  <si>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</si>
  <si>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</si>
  <si>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</si>
  <si>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</si>
  <si>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</si>
  <si>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</si>
  <si>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</si>
  <si>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</si>
  <si>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</si>
  <si>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</si>
  <si>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</si>
  <si>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</si>
  <si>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</si>
  <si>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</si>
  <si>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</si>
  <si>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</si>
  <si>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</si>
  <si>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</si>
  <si>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</si>
  <si>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</si>
  <si>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</si>
  <si>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</si>
  <si>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</si>
  <si>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</si>
  <si>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</si>
  <si>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</si>
  <si>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</si>
  <si>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</si>
  <si>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</si>
  <si>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</si>
  <si>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</si>
  <si>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</si>
  <si>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</si>
  <si>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</si>
  <si>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</si>
  <si>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</si>
  <si>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</si>
  <si>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</si>
  <si>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</si>
  <si>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</si>
  <si>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</si>
  <si>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</si>
  <si>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</si>
  <si>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</si>
  <si>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</si>
  <si>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</si>
  <si>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</si>
  <si>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</si>
  <si>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</si>
  <si>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</si>
  <si>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</si>
  <si>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</si>
  <si>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</si>
  <si>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</si>
  <si>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</si>
  <si>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</si>
  <si>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</si>
  <si>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</si>
  <si>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</si>
  <si>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</si>
  <si>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</si>
  <si>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</si>
  <si>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</si>
  <si>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</si>
  <si>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</si>
  <si>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</si>
  <si>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</si>
  <si>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</si>
  <si>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</si>
  <si>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</si>
  <si>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</si>
  <si>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</si>
  <si>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</si>
  <si>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</si>
  <si>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</si>
  <si>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</si>
  <si>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</si>
  <si>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</si>
  <si>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</si>
  <si>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</si>
  <si>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</si>
  <si>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</si>
  <si>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</si>
  <si>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</si>
  <si>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</si>
  <si>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</si>
  <si>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</si>
  <si>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</si>
  <si>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</si>
  <si>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</si>
  <si>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</si>
  <si>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</si>
  <si>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</si>
  <si>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</si>
  <si>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</si>
  <si>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</si>
  <si>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</si>
  <si>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</si>
  <si>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</si>
  <si>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</si>
  <si>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</si>
  <si>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</si>
  <si>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</si>
  <si>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</si>
  <si>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</si>
  <si>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</si>
  <si>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</si>
  <si>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</si>
  <si>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</si>
  <si>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</si>
  <si>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</si>
  <si>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</si>
  <si>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</si>
  <si>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</si>
  <si>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</si>
  <si>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</si>
  <si>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</si>
  <si>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</si>
  <si>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</si>
  <si>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</si>
  <si>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</si>
  <si>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</si>
  <si>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</si>
  <si>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</si>
  <si>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</si>
  <si>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</si>
  <si>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</si>
  <si>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</si>
  <si>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</si>
  <si>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</si>
  <si>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</si>
  <si>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</si>
  <si>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</si>
  <si>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</si>
  <si>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</si>
  <si>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</si>
  <si>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</si>
  <si>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</si>
  <si>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</si>
  <si>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</si>
  <si>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</si>
  <si>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</si>
  <si>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</si>
  <si>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</si>
  <si>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</si>
  <si>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</si>
  <si>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</si>
  <si>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</si>
  <si>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</si>
  <si>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</si>
  <si>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</si>
  <si>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</si>
  <si>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</si>
  <si>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</si>
  <si>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</si>
  <si>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</si>
  <si>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</si>
  <si>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</si>
  <si>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</si>
  <si>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</si>
  <si>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</si>
  <si>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</si>
  <si>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</si>
  <si>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</si>
  <si>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</si>
  <si>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</si>
  <si>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</si>
  <si>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</si>
  <si>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</si>
  <si>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</si>
  <si>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</si>
  <si>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</si>
  <si>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</si>
  <si>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</si>
  <si>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</si>
  <si>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</si>
  <si>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</si>
  <si>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</si>
  <si>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</si>
  <si>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</si>
  <si>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</si>
  <si>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</si>
  <si>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</si>
  <si>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</si>
  <si>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</si>
  <si>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</si>
  <si>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</si>
  <si>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</si>
  <si>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</si>
  <si>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</si>
  <si>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</si>
  <si>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</si>
  <si>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</si>
  <si>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</si>
  <si>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</si>
  <si>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</si>
  <si>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</si>
  <si>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</si>
  <si>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</si>
  <si>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</si>
  <si>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</si>
  <si>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</si>
  <si>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</si>
  <si>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</si>
  <si>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</si>
  <si>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</si>
  <si>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</si>
  <si>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</si>
  <si>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</si>
  <si>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</si>
  <si>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</si>
  <si>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</si>
  <si>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</si>
  <si>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</si>
  <si>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</si>
  <si>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</si>
  <si>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</si>
  <si>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</si>
  <si>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</si>
  <si>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</si>
  <si>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</si>
  <si>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</si>
  <si>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</si>
  <si>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</si>
  <si>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</si>
  <si>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</si>
  <si>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</si>
  <si>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</si>
  <si>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</si>
  <si>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</si>
  <si>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</si>
  <si>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</si>
  <si>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</si>
  <si>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</si>
  <si>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</si>
  <si>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</si>
  <si>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</si>
  <si>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</si>
  <si>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</si>
  <si>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</si>
  <si>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</si>
  <si>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</si>
  <si>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</si>
  <si>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</si>
  <si>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</si>
  <si>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</si>
  <si>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</si>
  <si>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</si>
  <si>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</si>
  <si>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</si>
  <si>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</si>
  <si>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</si>
  <si>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</si>
  <si>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</si>
  <si>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</si>
  <si>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</si>
  <si>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</si>
  <si>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</si>
  <si>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</si>
  <si>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</si>
  <si>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</si>
  <si>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</si>
  <si>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</si>
  <si>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</si>
  <si>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</si>
  <si>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</si>
  <si>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</si>
  <si>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</si>
  <si>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</si>
  <si>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</si>
  <si>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</si>
  <si>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</si>
  <si>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</si>
  <si>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</si>
  <si>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</si>
  <si>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</si>
  <si>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</si>
  <si>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</si>
  <si>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</si>
  <si>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</si>
  <si>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</si>
  <si>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</si>
  <si>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</si>
  <si>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</si>
  <si>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</si>
  <si>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</si>
  <si>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</si>
  <si>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</si>
  <si>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</si>
  <si>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</si>
  <si>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</si>
  <si>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</si>
  <si>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</si>
  <si>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</si>
  <si>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</si>
  <si>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</si>
  <si>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</si>
  <si>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</si>
  <si>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</si>
  <si>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</si>
  <si>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</si>
  <si>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</si>
  <si>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</si>
  <si>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</si>
  <si>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</si>
  <si>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</si>
  <si>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</si>
  <si>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</si>
  <si>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</si>
  <si>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</si>
  <si>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</si>
  <si>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</si>
  <si>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</si>
  <si>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</si>
  <si>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</si>
  <si>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</si>
  <si>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</si>
  <si>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</si>
  <si>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</si>
  <si>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</si>
  <si>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</si>
  <si>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</si>
  <si>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</si>
  <si>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</si>
  <si>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</si>
  <si>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</si>
  <si>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</si>
  <si>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</si>
  <si>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</si>
  <si>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</si>
  <si>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</si>
  <si>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</si>
  <si>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</si>
  <si>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</si>
  <si>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</si>
  <si>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</si>
  <si>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</si>
  <si>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</si>
  <si>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</si>
  <si>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</si>
  <si>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</si>
  <si>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</si>
  <si>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</si>
  <si>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</si>
  <si>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</si>
  <si>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</si>
  <si>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</si>
  <si>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</si>
  <si>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</si>
  <si>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</si>
  <si>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</si>
  <si>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</si>
  <si>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</si>
  <si>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</si>
  <si>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</si>
  <si>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</si>
  <si>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</si>
  <si>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</si>
  <si>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</si>
  <si>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</si>
  <si>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</si>
  <si>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</si>
  <si>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</si>
  <si>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</si>
  <si>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</si>
  <si>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</si>
  <si>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</si>
  <si>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</si>
  <si>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</si>
  <si>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</si>
  <si>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</si>
  <si>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</si>
  <si>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</si>
  <si>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</si>
  <si>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</si>
  <si>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</si>
  <si>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</si>
  <si>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</si>
  <si>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</si>
  <si>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</si>
  <si>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</si>
  <si>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</si>
  <si>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</si>
  <si>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</si>
  <si>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</si>
  <si>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</si>
  <si>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</si>
  <si>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</si>
  <si>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</si>
  <si>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</si>
  <si>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</si>
  <si>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</si>
  <si>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</si>
  <si>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</si>
  <si>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</si>
  <si>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</si>
  <si>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</si>
  <si>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</si>
  <si>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</si>
  <si>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</si>
  <si>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</si>
  <si>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</si>
  <si>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</si>
  <si>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</si>
  <si>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</si>
  <si>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</si>
  <si>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</si>
  <si>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</si>
  <si>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</si>
  <si>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</si>
  <si>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</si>
  <si>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</si>
  <si>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</si>
  <si>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</si>
  <si>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</si>
  <si>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</si>
  <si>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</si>
  <si>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</si>
  <si>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</si>
  <si>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</si>
  <si>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</si>
  <si>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</si>
  <si>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Условно утвержденные расходы</t>
  </si>
  <si>
    <t>ВСЕГО</t>
  </si>
  <si>
    <t>Приложение 6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</si>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</sst>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8"/>
  <sheetViews>
    <sheetView tabSelected="1" zoomScaleSheetLayoutView="100" workbookViewId="0">
      <selection activeCell="H8" sqref="H8"/>
    </sheetView>
  </sheetViews>
  <sheetFormatPr defaultRowHeight="15" x14ac:dyDescent="0.25"/>
  <cols>
    <col min="1" max="1" width="54.28515625" customWidth="1"/>
    <col min="2" max="2" width="12.85546875" customWidth="1"/>
    <col min="3" max="3" width="16.28515625" customWidth="1"/>
    <col min="4" max="4" width="9.85546875" customWidth="1"/>
    <col min="5" max="5" width="15.7109375" customWidth="1"/>
    <col min="6" max="6" width="15.85546875" customWidth="1"/>
    <col min="8" max="8" width="14.85546875" customWidth="1"/>
    <col min="9" max="9" width="13.85546875" customWidth="1"/>
    <col min="251" max="251" width="54.28515625" customWidth="1"/>
    <col min="252" max="252" width="16.28515625" customWidth="1"/>
    <col min="253" max="253" width="9.85546875" customWidth="1"/>
    <col min="254" max="254" width="15.7109375" customWidth="1"/>
    <col min="255" max="255" width="18.140625" customWidth="1"/>
    <col min="256" max="256" width="15.85546875" customWidth="1"/>
    <col min="257" max="257" width="17.5703125" customWidth="1"/>
    <col min="507" max="507" width="54.28515625" customWidth="1"/>
    <col min="508" max="508" width="16.28515625" customWidth="1"/>
    <col min="509" max="509" width="9.85546875" customWidth="1"/>
    <col min="510" max="510" width="15.7109375" customWidth="1"/>
    <col min="511" max="511" width="18.140625" customWidth="1"/>
    <col min="512" max="512" width="15.85546875" customWidth="1"/>
    <col min="513" max="513" width="17.5703125" customWidth="1"/>
    <col min="763" max="763" width="54.28515625" customWidth="1"/>
    <col min="764" max="764" width="16.28515625" customWidth="1"/>
    <col min="765" max="765" width="9.85546875" customWidth="1"/>
    <col min="766" max="766" width="15.7109375" customWidth="1"/>
    <col min="767" max="767" width="18.140625" customWidth="1"/>
    <col min="768" max="768" width="15.85546875" customWidth="1"/>
    <col min="769" max="769" width="17.5703125" customWidth="1"/>
    <col min="1019" max="1019" width="54.28515625" customWidth="1"/>
    <col min="1020" max="1020" width="16.28515625" customWidth="1"/>
    <col min="1021" max="1021" width="9.85546875" customWidth="1"/>
    <col min="1022" max="1022" width="15.7109375" customWidth="1"/>
    <col min="1023" max="1023" width="18.140625" customWidth="1"/>
    <col min="1024" max="1024" width="15.85546875" customWidth="1"/>
    <col min="1025" max="1025" width="17.5703125" customWidth="1"/>
    <col min="1275" max="1275" width="54.28515625" customWidth="1"/>
    <col min="1276" max="1276" width="16.28515625" customWidth="1"/>
    <col min="1277" max="1277" width="9.85546875" customWidth="1"/>
    <col min="1278" max="1278" width="15.7109375" customWidth="1"/>
    <col min="1279" max="1279" width="18.140625" customWidth="1"/>
    <col min="1280" max="1280" width="15.85546875" customWidth="1"/>
    <col min="1281" max="1281" width="17.5703125" customWidth="1"/>
    <col min="1531" max="1531" width="54.28515625" customWidth="1"/>
    <col min="1532" max="1532" width="16.28515625" customWidth="1"/>
    <col min="1533" max="1533" width="9.85546875" customWidth="1"/>
    <col min="1534" max="1534" width="15.7109375" customWidth="1"/>
    <col min="1535" max="1535" width="18.140625" customWidth="1"/>
    <col min="1536" max="1536" width="15.85546875" customWidth="1"/>
    <col min="1537" max="1537" width="17.5703125" customWidth="1"/>
    <col min="1787" max="1787" width="54.28515625" customWidth="1"/>
    <col min="1788" max="1788" width="16.28515625" customWidth="1"/>
    <col min="1789" max="1789" width="9.85546875" customWidth="1"/>
    <col min="1790" max="1790" width="15.7109375" customWidth="1"/>
    <col min="1791" max="1791" width="18.140625" customWidth="1"/>
    <col min="1792" max="1792" width="15.85546875" customWidth="1"/>
    <col min="1793" max="1793" width="17.5703125" customWidth="1"/>
    <col min="2043" max="2043" width="54.28515625" customWidth="1"/>
    <col min="2044" max="2044" width="16.28515625" customWidth="1"/>
    <col min="2045" max="2045" width="9.85546875" customWidth="1"/>
    <col min="2046" max="2046" width="15.7109375" customWidth="1"/>
    <col min="2047" max="2047" width="18.140625" customWidth="1"/>
    <col min="2048" max="2048" width="15.85546875" customWidth="1"/>
    <col min="2049" max="2049" width="17.5703125" customWidth="1"/>
    <col min="2299" max="2299" width="54.28515625" customWidth="1"/>
    <col min="2300" max="2300" width="16.28515625" customWidth="1"/>
    <col min="2301" max="2301" width="9.85546875" customWidth="1"/>
    <col min="2302" max="2302" width="15.7109375" customWidth="1"/>
    <col min="2303" max="2303" width="18.140625" customWidth="1"/>
    <col min="2304" max="2304" width="15.85546875" customWidth="1"/>
    <col min="2305" max="2305" width="17.5703125" customWidth="1"/>
    <col min="2555" max="2555" width="54.28515625" customWidth="1"/>
    <col min="2556" max="2556" width="16.28515625" customWidth="1"/>
    <col min="2557" max="2557" width="9.85546875" customWidth="1"/>
    <col min="2558" max="2558" width="15.7109375" customWidth="1"/>
    <col min="2559" max="2559" width="18.140625" customWidth="1"/>
    <col min="2560" max="2560" width="15.85546875" customWidth="1"/>
    <col min="2561" max="2561" width="17.5703125" customWidth="1"/>
    <col min="2811" max="2811" width="54.28515625" customWidth="1"/>
    <col min="2812" max="2812" width="16.28515625" customWidth="1"/>
    <col min="2813" max="2813" width="9.85546875" customWidth="1"/>
    <col min="2814" max="2814" width="15.7109375" customWidth="1"/>
    <col min="2815" max="2815" width="18.140625" customWidth="1"/>
    <col min="2816" max="2816" width="15.85546875" customWidth="1"/>
    <col min="2817" max="2817" width="17.5703125" customWidth="1"/>
    <col min="3067" max="3067" width="54.28515625" customWidth="1"/>
    <col min="3068" max="3068" width="16.28515625" customWidth="1"/>
    <col min="3069" max="3069" width="9.85546875" customWidth="1"/>
    <col min="3070" max="3070" width="15.7109375" customWidth="1"/>
    <col min="3071" max="3071" width="18.140625" customWidth="1"/>
    <col min="3072" max="3072" width="15.85546875" customWidth="1"/>
    <col min="3073" max="3073" width="17.5703125" customWidth="1"/>
    <col min="3323" max="3323" width="54.28515625" customWidth="1"/>
    <col min="3324" max="3324" width="16.28515625" customWidth="1"/>
    <col min="3325" max="3325" width="9.85546875" customWidth="1"/>
    <col min="3326" max="3326" width="15.7109375" customWidth="1"/>
    <col min="3327" max="3327" width="18.140625" customWidth="1"/>
    <col min="3328" max="3328" width="15.85546875" customWidth="1"/>
    <col min="3329" max="3329" width="17.5703125" customWidth="1"/>
    <col min="3579" max="3579" width="54.28515625" customWidth="1"/>
    <col min="3580" max="3580" width="16.28515625" customWidth="1"/>
    <col min="3581" max="3581" width="9.85546875" customWidth="1"/>
    <col min="3582" max="3582" width="15.7109375" customWidth="1"/>
    <col min="3583" max="3583" width="18.140625" customWidth="1"/>
    <col min="3584" max="3584" width="15.85546875" customWidth="1"/>
    <col min="3585" max="3585" width="17.5703125" customWidth="1"/>
    <col min="3835" max="3835" width="54.28515625" customWidth="1"/>
    <col min="3836" max="3836" width="16.28515625" customWidth="1"/>
    <col min="3837" max="3837" width="9.85546875" customWidth="1"/>
    <col min="3838" max="3838" width="15.7109375" customWidth="1"/>
    <col min="3839" max="3839" width="18.140625" customWidth="1"/>
    <col min="3840" max="3840" width="15.85546875" customWidth="1"/>
    <col min="3841" max="3841" width="17.5703125" customWidth="1"/>
    <col min="4091" max="4091" width="54.28515625" customWidth="1"/>
    <col min="4092" max="4092" width="16.28515625" customWidth="1"/>
    <col min="4093" max="4093" width="9.85546875" customWidth="1"/>
    <col min="4094" max="4094" width="15.7109375" customWidth="1"/>
    <col min="4095" max="4095" width="18.140625" customWidth="1"/>
    <col min="4096" max="4096" width="15.85546875" customWidth="1"/>
    <col min="4097" max="4097" width="17.5703125" customWidth="1"/>
    <col min="4347" max="4347" width="54.28515625" customWidth="1"/>
    <col min="4348" max="4348" width="16.28515625" customWidth="1"/>
    <col min="4349" max="4349" width="9.85546875" customWidth="1"/>
    <col min="4350" max="4350" width="15.7109375" customWidth="1"/>
    <col min="4351" max="4351" width="18.140625" customWidth="1"/>
    <col min="4352" max="4352" width="15.85546875" customWidth="1"/>
    <col min="4353" max="4353" width="17.5703125" customWidth="1"/>
    <col min="4603" max="4603" width="54.28515625" customWidth="1"/>
    <col min="4604" max="4604" width="16.28515625" customWidth="1"/>
    <col min="4605" max="4605" width="9.85546875" customWidth="1"/>
    <col min="4606" max="4606" width="15.7109375" customWidth="1"/>
    <col min="4607" max="4607" width="18.140625" customWidth="1"/>
    <col min="4608" max="4608" width="15.85546875" customWidth="1"/>
    <col min="4609" max="4609" width="17.5703125" customWidth="1"/>
    <col min="4859" max="4859" width="54.28515625" customWidth="1"/>
    <col min="4860" max="4860" width="16.28515625" customWidth="1"/>
    <col min="4861" max="4861" width="9.85546875" customWidth="1"/>
    <col min="4862" max="4862" width="15.7109375" customWidth="1"/>
    <col min="4863" max="4863" width="18.140625" customWidth="1"/>
    <col min="4864" max="4864" width="15.85546875" customWidth="1"/>
    <col min="4865" max="4865" width="17.5703125" customWidth="1"/>
    <col min="5115" max="5115" width="54.28515625" customWidth="1"/>
    <col min="5116" max="5116" width="16.28515625" customWidth="1"/>
    <col min="5117" max="5117" width="9.85546875" customWidth="1"/>
    <col min="5118" max="5118" width="15.7109375" customWidth="1"/>
    <col min="5119" max="5119" width="18.140625" customWidth="1"/>
    <col min="5120" max="5120" width="15.85546875" customWidth="1"/>
    <col min="5121" max="5121" width="17.5703125" customWidth="1"/>
    <col min="5371" max="5371" width="54.28515625" customWidth="1"/>
    <col min="5372" max="5372" width="16.28515625" customWidth="1"/>
    <col min="5373" max="5373" width="9.85546875" customWidth="1"/>
    <col min="5374" max="5374" width="15.7109375" customWidth="1"/>
    <col min="5375" max="5375" width="18.140625" customWidth="1"/>
    <col min="5376" max="5376" width="15.85546875" customWidth="1"/>
    <col min="5377" max="5377" width="17.5703125" customWidth="1"/>
    <col min="5627" max="5627" width="54.28515625" customWidth="1"/>
    <col min="5628" max="5628" width="16.28515625" customWidth="1"/>
    <col min="5629" max="5629" width="9.85546875" customWidth="1"/>
    <col min="5630" max="5630" width="15.7109375" customWidth="1"/>
    <col min="5631" max="5631" width="18.140625" customWidth="1"/>
    <col min="5632" max="5632" width="15.85546875" customWidth="1"/>
    <col min="5633" max="5633" width="17.5703125" customWidth="1"/>
    <col min="5883" max="5883" width="54.28515625" customWidth="1"/>
    <col min="5884" max="5884" width="16.28515625" customWidth="1"/>
    <col min="5885" max="5885" width="9.85546875" customWidth="1"/>
    <col min="5886" max="5886" width="15.7109375" customWidth="1"/>
    <col min="5887" max="5887" width="18.140625" customWidth="1"/>
    <col min="5888" max="5888" width="15.85546875" customWidth="1"/>
    <col min="5889" max="5889" width="17.5703125" customWidth="1"/>
    <col min="6139" max="6139" width="54.28515625" customWidth="1"/>
    <col min="6140" max="6140" width="16.28515625" customWidth="1"/>
    <col min="6141" max="6141" width="9.85546875" customWidth="1"/>
    <col min="6142" max="6142" width="15.7109375" customWidth="1"/>
    <col min="6143" max="6143" width="18.140625" customWidth="1"/>
    <col min="6144" max="6144" width="15.85546875" customWidth="1"/>
    <col min="6145" max="6145" width="17.5703125" customWidth="1"/>
    <col min="6395" max="6395" width="54.28515625" customWidth="1"/>
    <col min="6396" max="6396" width="16.28515625" customWidth="1"/>
    <col min="6397" max="6397" width="9.85546875" customWidth="1"/>
    <col min="6398" max="6398" width="15.7109375" customWidth="1"/>
    <col min="6399" max="6399" width="18.140625" customWidth="1"/>
    <col min="6400" max="6400" width="15.85546875" customWidth="1"/>
    <col min="6401" max="6401" width="17.5703125" customWidth="1"/>
    <col min="6651" max="6651" width="54.28515625" customWidth="1"/>
    <col min="6652" max="6652" width="16.28515625" customWidth="1"/>
    <col min="6653" max="6653" width="9.85546875" customWidth="1"/>
    <col min="6654" max="6654" width="15.7109375" customWidth="1"/>
    <col min="6655" max="6655" width="18.140625" customWidth="1"/>
    <col min="6656" max="6656" width="15.85546875" customWidth="1"/>
    <col min="6657" max="6657" width="17.5703125" customWidth="1"/>
    <col min="6907" max="6907" width="54.28515625" customWidth="1"/>
    <col min="6908" max="6908" width="16.28515625" customWidth="1"/>
    <col min="6909" max="6909" width="9.85546875" customWidth="1"/>
    <col min="6910" max="6910" width="15.7109375" customWidth="1"/>
    <col min="6911" max="6911" width="18.140625" customWidth="1"/>
    <col min="6912" max="6912" width="15.85546875" customWidth="1"/>
    <col min="6913" max="6913" width="17.5703125" customWidth="1"/>
    <col min="7163" max="7163" width="54.28515625" customWidth="1"/>
    <col min="7164" max="7164" width="16.28515625" customWidth="1"/>
    <col min="7165" max="7165" width="9.85546875" customWidth="1"/>
    <col min="7166" max="7166" width="15.7109375" customWidth="1"/>
    <col min="7167" max="7167" width="18.140625" customWidth="1"/>
    <col min="7168" max="7168" width="15.85546875" customWidth="1"/>
    <col min="7169" max="7169" width="17.5703125" customWidth="1"/>
    <col min="7419" max="7419" width="54.28515625" customWidth="1"/>
    <col min="7420" max="7420" width="16.28515625" customWidth="1"/>
    <col min="7421" max="7421" width="9.85546875" customWidth="1"/>
    <col min="7422" max="7422" width="15.7109375" customWidth="1"/>
    <col min="7423" max="7423" width="18.140625" customWidth="1"/>
    <col min="7424" max="7424" width="15.85546875" customWidth="1"/>
    <col min="7425" max="7425" width="17.5703125" customWidth="1"/>
    <col min="7675" max="7675" width="54.28515625" customWidth="1"/>
    <col min="7676" max="7676" width="16.28515625" customWidth="1"/>
    <col min="7677" max="7677" width="9.85546875" customWidth="1"/>
    <col min="7678" max="7678" width="15.7109375" customWidth="1"/>
    <col min="7679" max="7679" width="18.140625" customWidth="1"/>
    <col min="7680" max="7680" width="15.85546875" customWidth="1"/>
    <col min="7681" max="7681" width="17.5703125" customWidth="1"/>
    <col min="7931" max="7931" width="54.28515625" customWidth="1"/>
    <col min="7932" max="7932" width="16.28515625" customWidth="1"/>
    <col min="7933" max="7933" width="9.85546875" customWidth="1"/>
    <col min="7934" max="7934" width="15.7109375" customWidth="1"/>
    <col min="7935" max="7935" width="18.140625" customWidth="1"/>
    <col min="7936" max="7936" width="15.85546875" customWidth="1"/>
    <col min="7937" max="7937" width="17.5703125" customWidth="1"/>
    <col min="8187" max="8187" width="54.28515625" customWidth="1"/>
    <col min="8188" max="8188" width="16.28515625" customWidth="1"/>
    <col min="8189" max="8189" width="9.85546875" customWidth="1"/>
    <col min="8190" max="8190" width="15.7109375" customWidth="1"/>
    <col min="8191" max="8191" width="18.140625" customWidth="1"/>
    <col min="8192" max="8192" width="15.85546875" customWidth="1"/>
    <col min="8193" max="8193" width="17.5703125" customWidth="1"/>
    <col min="8443" max="8443" width="54.28515625" customWidth="1"/>
    <col min="8444" max="8444" width="16.28515625" customWidth="1"/>
    <col min="8445" max="8445" width="9.85546875" customWidth="1"/>
    <col min="8446" max="8446" width="15.7109375" customWidth="1"/>
    <col min="8447" max="8447" width="18.140625" customWidth="1"/>
    <col min="8448" max="8448" width="15.85546875" customWidth="1"/>
    <col min="8449" max="8449" width="17.5703125" customWidth="1"/>
    <col min="8699" max="8699" width="54.28515625" customWidth="1"/>
    <col min="8700" max="8700" width="16.28515625" customWidth="1"/>
    <col min="8701" max="8701" width="9.85546875" customWidth="1"/>
    <col min="8702" max="8702" width="15.7109375" customWidth="1"/>
    <col min="8703" max="8703" width="18.140625" customWidth="1"/>
    <col min="8704" max="8704" width="15.85546875" customWidth="1"/>
    <col min="8705" max="8705" width="17.5703125" customWidth="1"/>
    <col min="8955" max="8955" width="54.28515625" customWidth="1"/>
    <col min="8956" max="8956" width="16.28515625" customWidth="1"/>
    <col min="8957" max="8957" width="9.85546875" customWidth="1"/>
    <col min="8958" max="8958" width="15.7109375" customWidth="1"/>
    <col min="8959" max="8959" width="18.140625" customWidth="1"/>
    <col min="8960" max="8960" width="15.85546875" customWidth="1"/>
    <col min="8961" max="8961" width="17.5703125" customWidth="1"/>
    <col min="9211" max="9211" width="54.28515625" customWidth="1"/>
    <col min="9212" max="9212" width="16.28515625" customWidth="1"/>
    <col min="9213" max="9213" width="9.85546875" customWidth="1"/>
    <col min="9214" max="9214" width="15.7109375" customWidth="1"/>
    <col min="9215" max="9215" width="18.140625" customWidth="1"/>
    <col min="9216" max="9216" width="15.85546875" customWidth="1"/>
    <col min="9217" max="9217" width="17.5703125" customWidth="1"/>
    <col min="9467" max="9467" width="54.28515625" customWidth="1"/>
    <col min="9468" max="9468" width="16.28515625" customWidth="1"/>
    <col min="9469" max="9469" width="9.85546875" customWidth="1"/>
    <col min="9470" max="9470" width="15.7109375" customWidth="1"/>
    <col min="9471" max="9471" width="18.140625" customWidth="1"/>
    <col min="9472" max="9472" width="15.85546875" customWidth="1"/>
    <col min="9473" max="9473" width="17.5703125" customWidth="1"/>
    <col min="9723" max="9723" width="54.28515625" customWidth="1"/>
    <col min="9724" max="9724" width="16.28515625" customWidth="1"/>
    <col min="9725" max="9725" width="9.85546875" customWidth="1"/>
    <col min="9726" max="9726" width="15.7109375" customWidth="1"/>
    <col min="9727" max="9727" width="18.140625" customWidth="1"/>
    <col min="9728" max="9728" width="15.85546875" customWidth="1"/>
    <col min="9729" max="9729" width="17.5703125" customWidth="1"/>
    <col min="9979" max="9979" width="54.28515625" customWidth="1"/>
    <col min="9980" max="9980" width="16.28515625" customWidth="1"/>
    <col min="9981" max="9981" width="9.85546875" customWidth="1"/>
    <col min="9982" max="9982" width="15.7109375" customWidth="1"/>
    <col min="9983" max="9983" width="18.140625" customWidth="1"/>
    <col min="9984" max="9984" width="15.85546875" customWidth="1"/>
    <col min="9985" max="9985" width="17.5703125" customWidth="1"/>
    <col min="10235" max="10235" width="54.28515625" customWidth="1"/>
    <col min="10236" max="10236" width="16.28515625" customWidth="1"/>
    <col min="10237" max="10237" width="9.85546875" customWidth="1"/>
    <col min="10238" max="10238" width="15.7109375" customWidth="1"/>
    <col min="10239" max="10239" width="18.140625" customWidth="1"/>
    <col min="10240" max="10240" width="15.85546875" customWidth="1"/>
    <col min="10241" max="10241" width="17.5703125" customWidth="1"/>
    <col min="10491" max="10491" width="54.28515625" customWidth="1"/>
    <col min="10492" max="10492" width="16.28515625" customWidth="1"/>
    <col min="10493" max="10493" width="9.85546875" customWidth="1"/>
    <col min="10494" max="10494" width="15.7109375" customWidth="1"/>
    <col min="10495" max="10495" width="18.140625" customWidth="1"/>
    <col min="10496" max="10496" width="15.85546875" customWidth="1"/>
    <col min="10497" max="10497" width="17.5703125" customWidth="1"/>
    <col min="10747" max="10747" width="54.28515625" customWidth="1"/>
    <col min="10748" max="10748" width="16.28515625" customWidth="1"/>
    <col min="10749" max="10749" width="9.85546875" customWidth="1"/>
    <col min="10750" max="10750" width="15.7109375" customWidth="1"/>
    <col min="10751" max="10751" width="18.140625" customWidth="1"/>
    <col min="10752" max="10752" width="15.85546875" customWidth="1"/>
    <col min="10753" max="10753" width="17.5703125" customWidth="1"/>
    <col min="11003" max="11003" width="54.28515625" customWidth="1"/>
    <col min="11004" max="11004" width="16.28515625" customWidth="1"/>
    <col min="11005" max="11005" width="9.85546875" customWidth="1"/>
    <col min="11006" max="11006" width="15.7109375" customWidth="1"/>
    <col min="11007" max="11007" width="18.140625" customWidth="1"/>
    <col min="11008" max="11008" width="15.85546875" customWidth="1"/>
    <col min="11009" max="11009" width="17.5703125" customWidth="1"/>
    <col min="11259" max="11259" width="54.28515625" customWidth="1"/>
    <col min="11260" max="11260" width="16.28515625" customWidth="1"/>
    <col min="11261" max="11261" width="9.85546875" customWidth="1"/>
    <col min="11262" max="11262" width="15.7109375" customWidth="1"/>
    <col min="11263" max="11263" width="18.140625" customWidth="1"/>
    <col min="11264" max="11264" width="15.85546875" customWidth="1"/>
    <col min="11265" max="11265" width="17.5703125" customWidth="1"/>
    <col min="11515" max="11515" width="54.28515625" customWidth="1"/>
    <col min="11516" max="11516" width="16.28515625" customWidth="1"/>
    <col min="11517" max="11517" width="9.85546875" customWidth="1"/>
    <col min="11518" max="11518" width="15.7109375" customWidth="1"/>
    <col min="11519" max="11519" width="18.140625" customWidth="1"/>
    <col min="11520" max="11520" width="15.85546875" customWidth="1"/>
    <col min="11521" max="11521" width="17.5703125" customWidth="1"/>
    <col min="11771" max="11771" width="54.28515625" customWidth="1"/>
    <col min="11772" max="11772" width="16.28515625" customWidth="1"/>
    <col min="11773" max="11773" width="9.85546875" customWidth="1"/>
    <col min="11774" max="11774" width="15.7109375" customWidth="1"/>
    <col min="11775" max="11775" width="18.140625" customWidth="1"/>
    <col min="11776" max="11776" width="15.85546875" customWidth="1"/>
    <col min="11777" max="11777" width="17.5703125" customWidth="1"/>
    <col min="12027" max="12027" width="54.28515625" customWidth="1"/>
    <col min="12028" max="12028" width="16.28515625" customWidth="1"/>
    <col min="12029" max="12029" width="9.85546875" customWidth="1"/>
    <col min="12030" max="12030" width="15.7109375" customWidth="1"/>
    <col min="12031" max="12031" width="18.140625" customWidth="1"/>
    <col min="12032" max="12032" width="15.85546875" customWidth="1"/>
    <col min="12033" max="12033" width="17.5703125" customWidth="1"/>
    <col min="12283" max="12283" width="54.28515625" customWidth="1"/>
    <col min="12284" max="12284" width="16.28515625" customWidth="1"/>
    <col min="12285" max="12285" width="9.85546875" customWidth="1"/>
    <col min="12286" max="12286" width="15.7109375" customWidth="1"/>
    <col min="12287" max="12287" width="18.140625" customWidth="1"/>
    <col min="12288" max="12288" width="15.85546875" customWidth="1"/>
    <col min="12289" max="12289" width="17.5703125" customWidth="1"/>
    <col min="12539" max="12539" width="54.28515625" customWidth="1"/>
    <col min="12540" max="12540" width="16.28515625" customWidth="1"/>
    <col min="12541" max="12541" width="9.85546875" customWidth="1"/>
    <col min="12542" max="12542" width="15.7109375" customWidth="1"/>
    <col min="12543" max="12543" width="18.140625" customWidth="1"/>
    <col min="12544" max="12544" width="15.85546875" customWidth="1"/>
    <col min="12545" max="12545" width="17.5703125" customWidth="1"/>
    <col min="12795" max="12795" width="54.28515625" customWidth="1"/>
    <col min="12796" max="12796" width="16.28515625" customWidth="1"/>
    <col min="12797" max="12797" width="9.85546875" customWidth="1"/>
    <col min="12798" max="12798" width="15.7109375" customWidth="1"/>
    <col min="12799" max="12799" width="18.140625" customWidth="1"/>
    <col min="12800" max="12800" width="15.85546875" customWidth="1"/>
    <col min="12801" max="12801" width="17.5703125" customWidth="1"/>
    <col min="13051" max="13051" width="54.28515625" customWidth="1"/>
    <col min="13052" max="13052" width="16.28515625" customWidth="1"/>
    <col min="13053" max="13053" width="9.85546875" customWidth="1"/>
    <col min="13054" max="13054" width="15.7109375" customWidth="1"/>
    <col min="13055" max="13055" width="18.140625" customWidth="1"/>
    <col min="13056" max="13056" width="15.85546875" customWidth="1"/>
    <col min="13057" max="13057" width="17.5703125" customWidth="1"/>
    <col min="13307" max="13307" width="54.28515625" customWidth="1"/>
    <col min="13308" max="13308" width="16.28515625" customWidth="1"/>
    <col min="13309" max="13309" width="9.85546875" customWidth="1"/>
    <col min="13310" max="13310" width="15.7109375" customWidth="1"/>
    <col min="13311" max="13311" width="18.140625" customWidth="1"/>
    <col min="13312" max="13312" width="15.85546875" customWidth="1"/>
    <col min="13313" max="13313" width="17.5703125" customWidth="1"/>
    <col min="13563" max="13563" width="54.28515625" customWidth="1"/>
    <col min="13564" max="13564" width="16.28515625" customWidth="1"/>
    <col min="13565" max="13565" width="9.85546875" customWidth="1"/>
    <col min="13566" max="13566" width="15.7109375" customWidth="1"/>
    <col min="13567" max="13567" width="18.140625" customWidth="1"/>
    <col min="13568" max="13568" width="15.85546875" customWidth="1"/>
    <col min="13569" max="13569" width="17.5703125" customWidth="1"/>
    <col min="13819" max="13819" width="54.28515625" customWidth="1"/>
    <col min="13820" max="13820" width="16.28515625" customWidth="1"/>
    <col min="13821" max="13821" width="9.85546875" customWidth="1"/>
    <col min="13822" max="13822" width="15.7109375" customWidth="1"/>
    <col min="13823" max="13823" width="18.140625" customWidth="1"/>
    <col min="13824" max="13824" width="15.85546875" customWidth="1"/>
    <col min="13825" max="13825" width="17.5703125" customWidth="1"/>
    <col min="14075" max="14075" width="54.28515625" customWidth="1"/>
    <col min="14076" max="14076" width="16.28515625" customWidth="1"/>
    <col min="14077" max="14077" width="9.85546875" customWidth="1"/>
    <col min="14078" max="14078" width="15.7109375" customWidth="1"/>
    <col min="14079" max="14079" width="18.140625" customWidth="1"/>
    <col min="14080" max="14080" width="15.85546875" customWidth="1"/>
    <col min="14081" max="14081" width="17.5703125" customWidth="1"/>
    <col min="14331" max="14331" width="54.28515625" customWidth="1"/>
    <col min="14332" max="14332" width="16.28515625" customWidth="1"/>
    <col min="14333" max="14333" width="9.85546875" customWidth="1"/>
    <col min="14334" max="14334" width="15.7109375" customWidth="1"/>
    <col min="14335" max="14335" width="18.140625" customWidth="1"/>
    <col min="14336" max="14336" width="15.85546875" customWidth="1"/>
    <col min="14337" max="14337" width="17.5703125" customWidth="1"/>
    <col min="14587" max="14587" width="54.28515625" customWidth="1"/>
    <col min="14588" max="14588" width="16.28515625" customWidth="1"/>
    <col min="14589" max="14589" width="9.85546875" customWidth="1"/>
    <col min="14590" max="14590" width="15.7109375" customWidth="1"/>
    <col min="14591" max="14591" width="18.140625" customWidth="1"/>
    <col min="14592" max="14592" width="15.85546875" customWidth="1"/>
    <col min="14593" max="14593" width="17.5703125" customWidth="1"/>
    <col min="14843" max="14843" width="54.28515625" customWidth="1"/>
    <col min="14844" max="14844" width="16.28515625" customWidth="1"/>
    <col min="14845" max="14845" width="9.85546875" customWidth="1"/>
    <col min="14846" max="14846" width="15.7109375" customWidth="1"/>
    <col min="14847" max="14847" width="18.140625" customWidth="1"/>
    <col min="14848" max="14848" width="15.85546875" customWidth="1"/>
    <col min="14849" max="14849" width="17.5703125" customWidth="1"/>
    <col min="15099" max="15099" width="54.28515625" customWidth="1"/>
    <col min="15100" max="15100" width="16.28515625" customWidth="1"/>
    <col min="15101" max="15101" width="9.85546875" customWidth="1"/>
    <col min="15102" max="15102" width="15.7109375" customWidth="1"/>
    <col min="15103" max="15103" width="18.140625" customWidth="1"/>
    <col min="15104" max="15104" width="15.85546875" customWidth="1"/>
    <col min="15105" max="15105" width="17.5703125" customWidth="1"/>
    <col min="15355" max="15355" width="54.28515625" customWidth="1"/>
    <col min="15356" max="15356" width="16.28515625" customWidth="1"/>
    <col min="15357" max="15357" width="9.85546875" customWidth="1"/>
    <col min="15358" max="15358" width="15.7109375" customWidth="1"/>
    <col min="15359" max="15359" width="18.140625" customWidth="1"/>
    <col min="15360" max="15360" width="15.85546875" customWidth="1"/>
    <col min="15361" max="15361" width="17.5703125" customWidth="1"/>
    <col min="15611" max="15611" width="54.28515625" customWidth="1"/>
    <col min="15612" max="15612" width="16.28515625" customWidth="1"/>
    <col min="15613" max="15613" width="9.85546875" customWidth="1"/>
    <col min="15614" max="15614" width="15.7109375" customWidth="1"/>
    <col min="15615" max="15615" width="18.140625" customWidth="1"/>
    <col min="15616" max="15616" width="15.85546875" customWidth="1"/>
    <col min="15617" max="15617" width="17.5703125" customWidth="1"/>
    <col min="15867" max="15867" width="54.28515625" customWidth="1"/>
    <col min="15868" max="15868" width="16.28515625" customWidth="1"/>
    <col min="15869" max="15869" width="9.85546875" customWidth="1"/>
    <col min="15870" max="15870" width="15.7109375" customWidth="1"/>
    <col min="15871" max="15871" width="18.140625" customWidth="1"/>
    <col min="15872" max="15872" width="15.85546875" customWidth="1"/>
    <col min="15873" max="15873" width="17.5703125" customWidth="1"/>
    <col min="16123" max="16123" width="54.28515625" customWidth="1"/>
    <col min="16124" max="16124" width="16.28515625" customWidth="1"/>
    <col min="16125" max="16125" width="9.85546875" customWidth="1"/>
    <col min="16126" max="16126" width="15.7109375" customWidth="1"/>
    <col min="16127" max="16127" width="18.140625" customWidth="1"/>
    <col min="16128" max="16128" width="15.85546875" customWidth="1"/>
    <col min="16129" max="16129" width="17.5703125" customWidth="1"/>
  </cols>
  <sheetData>
    <row r="1" spans="1:6" ht="15.75" x14ac:dyDescent="0.25">
      <c r="A1" s="78" t="s">
        <v>577</v>
      </c>
      <c r="B1" s="78"/>
      <c r="C1" s="78"/>
      <c r="D1" s="78"/>
      <c r="E1" s="78"/>
      <c r="F1" s="78"/>
    </row>
    <row r="2" spans="1:6" ht="15.75" x14ac:dyDescent="0.25">
      <c r="A2" s="78" t="s">
        <v>0</v>
      </c>
      <c r="B2" s="78"/>
      <c r="C2" s="78"/>
      <c r="D2" s="78"/>
      <c r="E2" s="78"/>
      <c r="F2" s="78"/>
    </row>
    <row r="3" spans="1:6" ht="15.75" x14ac:dyDescent="0.25">
      <c r="A3" s="78" t="s">
        <v>1</v>
      </c>
      <c r="B3" s="78"/>
      <c r="C3" s="78"/>
      <c r="D3" s="78"/>
      <c r="E3" s="78"/>
      <c r="F3" s="78"/>
    </row>
    <row r="4" spans="1:6" ht="15.75" x14ac:dyDescent="0.25">
      <c r="A4" s="78" t="s">
        <v>2</v>
      </c>
      <c r="B4" s="78"/>
      <c r="C4" s="78"/>
      <c r="D4" s="78"/>
      <c r="E4" s="78"/>
      <c r="F4" s="78"/>
    </row>
    <row r="5" spans="1:6" ht="15.75" x14ac:dyDescent="0.25">
      <c r="A5" s="78" t="s">
        <v>582</v>
      </c>
      <c r="B5" s="78"/>
      <c r="C5" s="78"/>
      <c r="D5" s="78"/>
      <c r="E5" s="78"/>
      <c r="F5" s="78"/>
    </row>
    <row r="6" spans="1:6" x14ac:dyDescent="0.25">
      <c r="A6" s="1"/>
      <c r="B6" s="1"/>
      <c r="C6" s="1"/>
      <c r="D6" s="1"/>
    </row>
    <row r="7" spans="1:6" x14ac:dyDescent="0.25">
      <c r="A7" s="1"/>
      <c r="B7" s="1"/>
      <c r="C7" s="1"/>
      <c r="D7" s="1"/>
    </row>
    <row r="8" spans="1:6" ht="23.25" customHeight="1" x14ac:dyDescent="0.25">
      <c r="A8" s="77" t="s">
        <v>3</v>
      </c>
      <c r="B8" s="77"/>
      <c r="C8" s="77"/>
      <c r="D8" s="77"/>
      <c r="E8" s="77"/>
      <c r="F8" s="77"/>
    </row>
    <row r="9" spans="1:6" ht="15.75" x14ac:dyDescent="0.25">
      <c r="A9" s="2"/>
      <c r="B9" s="2"/>
      <c r="C9" s="2"/>
      <c r="D9" s="2"/>
    </row>
    <row r="10" spans="1:6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  <c r="F10" s="6" t="s">
        <v>9</v>
      </c>
    </row>
    <row r="11" spans="1:6" ht="35.25" customHeight="1" x14ac:dyDescent="0.25">
      <c r="A11" s="7" t="s">
        <v>10</v>
      </c>
      <c r="B11" s="8">
        <v>801</v>
      </c>
      <c r="C11" s="5"/>
      <c r="D11" s="9"/>
      <c r="E11" s="10">
        <f>E12+E17+E26+E31+E36+E52+E72+E77+E92+E109+E125</f>
        <v>57589521</v>
      </c>
      <c r="F11" s="10">
        <f>F12+F17+F26+F31+F36+F52+F72+F77+F92+F109+F125</f>
        <v>37562345</v>
      </c>
    </row>
    <row r="12" spans="1:6" ht="47.25" x14ac:dyDescent="0.25">
      <c r="A12" s="11" t="s">
        <v>11</v>
      </c>
      <c r="B12" s="11"/>
      <c r="C12" s="12" t="s">
        <v>12</v>
      </c>
      <c r="D12" s="11"/>
      <c r="E12" s="13">
        <f t="shared" ref="E12:F15" si="0">E13</f>
        <v>370000</v>
      </c>
      <c r="F12" s="13">
        <f t="shared" si="0"/>
        <v>0</v>
      </c>
    </row>
    <row r="13" spans="1:6" ht="68.25" customHeight="1" x14ac:dyDescent="0.25">
      <c r="A13" s="14" t="s">
        <v>13</v>
      </c>
      <c r="B13" s="14"/>
      <c r="C13" s="15" t="s">
        <v>14</v>
      </c>
      <c r="D13" s="16"/>
      <c r="E13" s="17">
        <f t="shared" si="0"/>
        <v>370000</v>
      </c>
      <c r="F13" s="17">
        <f t="shared" si="0"/>
        <v>0</v>
      </c>
    </row>
    <row r="14" spans="1:6" ht="47.25" customHeight="1" x14ac:dyDescent="0.25">
      <c r="A14" s="18" t="s">
        <v>15</v>
      </c>
      <c r="B14" s="18"/>
      <c r="C14" s="19" t="s">
        <v>16</v>
      </c>
      <c r="D14" s="18"/>
      <c r="E14" s="20">
        <f t="shared" si="0"/>
        <v>370000</v>
      </c>
      <c r="F14" s="20">
        <f t="shared" si="0"/>
        <v>0</v>
      </c>
    </row>
    <row r="15" spans="1:6" ht="31.5" x14ac:dyDescent="0.25">
      <c r="A15" s="16" t="s">
        <v>17</v>
      </c>
      <c r="B15" s="16"/>
      <c r="C15" s="21" t="s">
        <v>18</v>
      </c>
      <c r="D15" s="16"/>
      <c r="E15" s="22">
        <f t="shared" si="0"/>
        <v>370000</v>
      </c>
      <c r="F15" s="22">
        <f t="shared" si="0"/>
        <v>0</v>
      </c>
    </row>
    <row r="16" spans="1:6" ht="32.25" customHeight="1" x14ac:dyDescent="0.25">
      <c r="A16" s="23" t="s">
        <v>19</v>
      </c>
      <c r="B16" s="23"/>
      <c r="C16" s="21"/>
      <c r="D16" s="24">
        <v>600</v>
      </c>
      <c r="E16" s="25">
        <v>370000</v>
      </c>
      <c r="F16" s="25">
        <v>0</v>
      </c>
    </row>
    <row r="17" spans="1:6" ht="65.25" customHeight="1" x14ac:dyDescent="0.25">
      <c r="A17" s="26" t="s">
        <v>20</v>
      </c>
      <c r="B17" s="26"/>
      <c r="C17" s="27" t="s">
        <v>21</v>
      </c>
      <c r="D17" s="11"/>
      <c r="E17" s="13">
        <f>E18+E22</f>
        <v>250000</v>
      </c>
      <c r="F17" s="13">
        <f>F18+F22</f>
        <v>0</v>
      </c>
    </row>
    <row r="18" spans="1:6" ht="48" customHeight="1" x14ac:dyDescent="0.25">
      <c r="A18" s="14" t="s">
        <v>22</v>
      </c>
      <c r="B18" s="14"/>
      <c r="C18" s="15" t="s">
        <v>23</v>
      </c>
      <c r="D18" s="14"/>
      <c r="E18" s="17">
        <f t="shared" ref="E18:F20" si="1">E19</f>
        <v>150000</v>
      </c>
      <c r="F18" s="17">
        <f t="shared" si="1"/>
        <v>0</v>
      </c>
    </row>
    <row r="19" spans="1:6" ht="34.5" customHeight="1" x14ac:dyDescent="0.25">
      <c r="A19" s="18" t="s">
        <v>24</v>
      </c>
      <c r="B19" s="18"/>
      <c r="C19" s="19" t="s">
        <v>25</v>
      </c>
      <c r="D19" s="18"/>
      <c r="E19" s="20">
        <f t="shared" si="1"/>
        <v>150000</v>
      </c>
      <c r="F19" s="20">
        <f t="shared" si="1"/>
        <v>0</v>
      </c>
    </row>
    <row r="20" spans="1:6" ht="31.5" customHeight="1" x14ac:dyDescent="0.25">
      <c r="A20" s="28" t="s">
        <v>26</v>
      </c>
      <c r="B20" s="28"/>
      <c r="C20" s="29" t="s">
        <v>27</v>
      </c>
      <c r="D20" s="28"/>
      <c r="E20" s="30">
        <f t="shared" si="1"/>
        <v>150000</v>
      </c>
      <c r="F20" s="30">
        <f t="shared" si="1"/>
        <v>0</v>
      </c>
    </row>
    <row r="21" spans="1:6" ht="31.5" customHeight="1" x14ac:dyDescent="0.25">
      <c r="A21" s="31" t="s">
        <v>28</v>
      </c>
      <c r="B21" s="31"/>
      <c r="C21" s="32"/>
      <c r="D21" s="33">
        <v>200</v>
      </c>
      <c r="E21" s="34">
        <v>150000</v>
      </c>
      <c r="F21" s="34">
        <v>0</v>
      </c>
    </row>
    <row r="22" spans="1:6" ht="48.75" customHeight="1" x14ac:dyDescent="0.25">
      <c r="A22" s="14" t="s">
        <v>29</v>
      </c>
      <c r="B22" s="14"/>
      <c r="C22" s="15" t="s">
        <v>30</v>
      </c>
      <c r="D22" s="33"/>
      <c r="E22" s="35">
        <f>E23</f>
        <v>100000</v>
      </c>
      <c r="F22" s="35">
        <f>F23</f>
        <v>0</v>
      </c>
    </row>
    <row r="23" spans="1:6" ht="31.5" customHeight="1" x14ac:dyDescent="0.25">
      <c r="A23" s="18" t="s">
        <v>31</v>
      </c>
      <c r="B23" s="18"/>
      <c r="C23" s="19" t="s">
        <v>32</v>
      </c>
      <c r="D23" s="33"/>
      <c r="E23" s="20">
        <f t="shared" ref="E23:F23" si="2">E24</f>
        <v>100000</v>
      </c>
      <c r="F23" s="20">
        <f t="shared" si="2"/>
        <v>0</v>
      </c>
    </row>
    <row r="24" spans="1:6" ht="32.25" customHeight="1" x14ac:dyDescent="0.25">
      <c r="A24" s="16" t="s">
        <v>33</v>
      </c>
      <c r="B24" s="16"/>
      <c r="C24" s="21" t="s">
        <v>34</v>
      </c>
      <c r="D24" s="28"/>
      <c r="E24" s="30">
        <f t="shared" ref="E24:F24" si="3">SUM(E25:E25)</f>
        <v>100000</v>
      </c>
      <c r="F24" s="30">
        <f t="shared" si="3"/>
        <v>0</v>
      </c>
    </row>
    <row r="25" spans="1:6" ht="31.5" customHeight="1" x14ac:dyDescent="0.25">
      <c r="A25" s="33" t="s">
        <v>35</v>
      </c>
      <c r="B25" s="33"/>
      <c r="C25" s="36"/>
      <c r="D25" s="33">
        <v>400</v>
      </c>
      <c r="E25" s="25">
        <v>100000</v>
      </c>
      <c r="F25" s="25">
        <v>0</v>
      </c>
    </row>
    <row r="26" spans="1:6" ht="56.25" customHeight="1" x14ac:dyDescent="0.25">
      <c r="A26" s="26" t="s">
        <v>36</v>
      </c>
      <c r="B26" s="26"/>
      <c r="C26" s="27" t="s">
        <v>37</v>
      </c>
      <c r="D26" s="37"/>
      <c r="E26" s="13">
        <f t="shared" ref="E26:F29" si="4">E27</f>
        <v>5000</v>
      </c>
      <c r="F26" s="13">
        <f t="shared" si="4"/>
        <v>0</v>
      </c>
    </row>
    <row r="27" spans="1:6" ht="48.75" customHeight="1" x14ac:dyDescent="0.25">
      <c r="A27" s="14" t="s">
        <v>38</v>
      </c>
      <c r="B27" s="14"/>
      <c r="C27" s="15" t="s">
        <v>39</v>
      </c>
      <c r="D27" s="28"/>
      <c r="E27" s="35">
        <f t="shared" si="4"/>
        <v>5000</v>
      </c>
      <c r="F27" s="35">
        <f t="shared" si="4"/>
        <v>0</v>
      </c>
    </row>
    <row r="28" spans="1:6" ht="46.5" customHeight="1" x14ac:dyDescent="0.25">
      <c r="A28" s="18" t="s">
        <v>40</v>
      </c>
      <c r="B28" s="18"/>
      <c r="C28" s="19" t="s">
        <v>41</v>
      </c>
      <c r="D28" s="18"/>
      <c r="E28" s="20">
        <f t="shared" si="4"/>
        <v>5000</v>
      </c>
      <c r="F28" s="20">
        <f t="shared" si="4"/>
        <v>0</v>
      </c>
    </row>
    <row r="29" spans="1:6" ht="31.5" customHeight="1" x14ac:dyDescent="0.25">
      <c r="A29" s="16" t="s">
        <v>42</v>
      </c>
      <c r="B29" s="16"/>
      <c r="C29" s="21" t="s">
        <v>43</v>
      </c>
      <c r="D29" s="28"/>
      <c r="E29" s="30">
        <f t="shared" si="4"/>
        <v>5000</v>
      </c>
      <c r="F29" s="30">
        <f t="shared" si="4"/>
        <v>0</v>
      </c>
    </row>
    <row r="30" spans="1:6" ht="30" customHeight="1" x14ac:dyDescent="0.25">
      <c r="A30" s="31" t="s">
        <v>44</v>
      </c>
      <c r="B30" s="31"/>
      <c r="C30" s="32"/>
      <c r="D30" s="33">
        <v>200</v>
      </c>
      <c r="E30" s="25">
        <v>5000</v>
      </c>
      <c r="F30" s="25">
        <v>0</v>
      </c>
    </row>
    <row r="31" spans="1:6" ht="66" customHeight="1" x14ac:dyDescent="0.25">
      <c r="A31" s="11" t="s">
        <v>45</v>
      </c>
      <c r="B31" s="11"/>
      <c r="C31" s="12" t="s">
        <v>46</v>
      </c>
      <c r="D31" s="37"/>
      <c r="E31" s="13">
        <f t="shared" ref="E31:F31" si="5">E32</f>
        <v>100000</v>
      </c>
      <c r="F31" s="13">
        <f t="shared" si="5"/>
        <v>0</v>
      </c>
    </row>
    <row r="32" spans="1:6" ht="48.75" customHeight="1" x14ac:dyDescent="0.25">
      <c r="A32" s="38" t="s">
        <v>47</v>
      </c>
      <c r="B32" s="38"/>
      <c r="C32" s="39" t="s">
        <v>48</v>
      </c>
      <c r="D32" s="28"/>
      <c r="E32" s="35">
        <f>E33</f>
        <v>100000</v>
      </c>
      <c r="F32" s="35">
        <f>F33</f>
        <v>0</v>
      </c>
    </row>
    <row r="33" spans="1:6" ht="34.5" customHeight="1" x14ac:dyDescent="0.25">
      <c r="A33" s="18" t="s">
        <v>49</v>
      </c>
      <c r="B33" s="18"/>
      <c r="C33" s="19" t="s">
        <v>50</v>
      </c>
      <c r="D33" s="18"/>
      <c r="E33" s="20">
        <f t="shared" ref="E33:F34" si="6">E34</f>
        <v>100000</v>
      </c>
      <c r="F33" s="20">
        <f t="shared" si="6"/>
        <v>0</v>
      </c>
    </row>
    <row r="34" spans="1:6" ht="31.5" customHeight="1" x14ac:dyDescent="0.25">
      <c r="A34" s="28" t="s">
        <v>51</v>
      </c>
      <c r="B34" s="28"/>
      <c r="C34" s="29" t="s">
        <v>52</v>
      </c>
      <c r="D34" s="28"/>
      <c r="E34" s="30">
        <f t="shared" si="6"/>
        <v>100000</v>
      </c>
      <c r="F34" s="30">
        <f t="shared" si="6"/>
        <v>0</v>
      </c>
    </row>
    <row r="35" spans="1:6" ht="32.25" customHeight="1" x14ac:dyDescent="0.25">
      <c r="A35" s="31" t="s">
        <v>44</v>
      </c>
      <c r="B35" s="31"/>
      <c r="C35" s="32"/>
      <c r="D35" s="33">
        <v>200</v>
      </c>
      <c r="E35" s="34">
        <v>100000</v>
      </c>
      <c r="F35" s="34">
        <v>0</v>
      </c>
    </row>
    <row r="36" spans="1:6" ht="49.5" customHeight="1" x14ac:dyDescent="0.25">
      <c r="A36" s="26" t="s">
        <v>53</v>
      </c>
      <c r="B36" s="26"/>
      <c r="C36" s="27" t="s">
        <v>54</v>
      </c>
      <c r="D36" s="37"/>
      <c r="E36" s="13">
        <f>E37+E48</f>
        <v>30485447</v>
      </c>
      <c r="F36" s="13">
        <f>F37+F48</f>
        <v>21929392</v>
      </c>
    </row>
    <row r="37" spans="1:6" ht="31.5" customHeight="1" x14ac:dyDescent="0.25">
      <c r="A37" s="14" t="s">
        <v>55</v>
      </c>
      <c r="B37" s="14"/>
      <c r="C37" s="15" t="s">
        <v>56</v>
      </c>
      <c r="D37" s="16"/>
      <c r="E37" s="17">
        <f t="shared" ref="E37:F37" si="7">E38</f>
        <v>20765447</v>
      </c>
      <c r="F37" s="17">
        <f t="shared" si="7"/>
        <v>21119392</v>
      </c>
    </row>
    <row r="38" spans="1:6" ht="36" customHeight="1" x14ac:dyDescent="0.25">
      <c r="A38" s="18" t="s">
        <v>57</v>
      </c>
      <c r="B38" s="18"/>
      <c r="C38" s="19" t="s">
        <v>58</v>
      </c>
      <c r="D38" s="40"/>
      <c r="E38" s="20">
        <f t="shared" ref="E38:F38" si="8">E39+E41+E43+E45</f>
        <v>20765447</v>
      </c>
      <c r="F38" s="20">
        <f t="shared" si="8"/>
        <v>21119392</v>
      </c>
    </row>
    <row r="39" spans="1:6" ht="64.5" customHeight="1" x14ac:dyDescent="0.25">
      <c r="A39" s="41" t="s">
        <v>59</v>
      </c>
      <c r="B39" s="41"/>
      <c r="C39" s="21" t="s">
        <v>60</v>
      </c>
      <c r="D39" s="16"/>
      <c r="E39" s="22">
        <f t="shared" ref="E39:F39" si="9">E40</f>
        <v>11474000</v>
      </c>
      <c r="F39" s="22">
        <f t="shared" si="9"/>
        <v>0</v>
      </c>
    </row>
    <row r="40" spans="1:6" ht="18" customHeight="1" x14ac:dyDescent="0.25">
      <c r="A40" s="42" t="s">
        <v>61</v>
      </c>
      <c r="B40" s="42"/>
      <c r="C40" s="43"/>
      <c r="D40" s="24">
        <v>500</v>
      </c>
      <c r="E40" s="25">
        <v>11474000</v>
      </c>
      <c r="F40" s="25">
        <v>0</v>
      </c>
    </row>
    <row r="41" spans="1:6" ht="63.75" customHeight="1" x14ac:dyDescent="0.25">
      <c r="A41" s="44" t="s">
        <v>62</v>
      </c>
      <c r="B41" s="44"/>
      <c r="C41" s="21" t="s">
        <v>63</v>
      </c>
      <c r="D41" s="24"/>
      <c r="E41" s="22">
        <f t="shared" ref="E41:F43" si="10">E42</f>
        <v>297055</v>
      </c>
      <c r="F41" s="22">
        <f t="shared" si="10"/>
        <v>0</v>
      </c>
    </row>
    <row r="42" spans="1:6" ht="18" customHeight="1" x14ac:dyDescent="0.25">
      <c r="A42" s="42" t="s">
        <v>61</v>
      </c>
      <c r="B42" s="42"/>
      <c r="C42" s="43"/>
      <c r="D42" s="24">
        <v>500</v>
      </c>
      <c r="E42" s="25">
        <v>297055</v>
      </c>
      <c r="F42" s="25">
        <v>0</v>
      </c>
    </row>
    <row r="43" spans="1:6" ht="33.75" customHeight="1" x14ac:dyDescent="0.25">
      <c r="A43" s="44" t="s">
        <v>64</v>
      </c>
      <c r="B43" s="44"/>
      <c r="C43" s="45" t="s">
        <v>65</v>
      </c>
      <c r="D43" s="24"/>
      <c r="E43" s="22">
        <f t="shared" si="10"/>
        <v>0</v>
      </c>
      <c r="F43" s="22">
        <f t="shared" si="10"/>
        <v>12125000</v>
      </c>
    </row>
    <row r="44" spans="1:6" ht="33" customHeight="1" x14ac:dyDescent="0.25">
      <c r="A44" s="31" t="s">
        <v>44</v>
      </c>
      <c r="B44" s="31"/>
      <c r="C44" s="32"/>
      <c r="D44" s="33">
        <v>200</v>
      </c>
      <c r="E44" s="25">
        <v>0</v>
      </c>
      <c r="F44" s="25">
        <v>12125000</v>
      </c>
    </row>
    <row r="45" spans="1:6" ht="50.25" customHeight="1" x14ac:dyDescent="0.25">
      <c r="A45" s="41" t="s">
        <v>66</v>
      </c>
      <c r="B45" s="41"/>
      <c r="C45" s="21" t="s">
        <v>67</v>
      </c>
      <c r="D45" s="16"/>
      <c r="E45" s="22">
        <f t="shared" ref="E45:F45" si="11">SUM(E46:E47)</f>
        <v>8994392</v>
      </c>
      <c r="F45" s="22">
        <f t="shared" si="11"/>
        <v>8994392</v>
      </c>
    </row>
    <row r="46" spans="1:6" ht="32.25" customHeight="1" x14ac:dyDescent="0.25">
      <c r="A46" s="31" t="s">
        <v>44</v>
      </c>
      <c r="B46" s="31"/>
      <c r="C46" s="32"/>
      <c r="D46" s="33">
        <v>200</v>
      </c>
      <c r="E46" s="25">
        <v>0</v>
      </c>
      <c r="F46" s="25">
        <v>8994392</v>
      </c>
    </row>
    <row r="47" spans="1:6" ht="18" customHeight="1" x14ac:dyDescent="0.25">
      <c r="A47" s="42" t="s">
        <v>61</v>
      </c>
      <c r="B47" s="42"/>
      <c r="C47" s="43"/>
      <c r="D47" s="24">
        <v>500</v>
      </c>
      <c r="E47" s="25">
        <v>8994392</v>
      </c>
      <c r="F47" s="25">
        <v>0</v>
      </c>
    </row>
    <row r="48" spans="1:6" ht="30.75" customHeight="1" x14ac:dyDescent="0.25">
      <c r="A48" s="14" t="s">
        <v>68</v>
      </c>
      <c r="B48" s="14"/>
      <c r="C48" s="46" t="s">
        <v>69</v>
      </c>
      <c r="D48" s="38"/>
      <c r="E48" s="35">
        <f t="shared" ref="E48:F50" si="12">E49</f>
        <v>9720000</v>
      </c>
      <c r="F48" s="35">
        <f t="shared" si="12"/>
        <v>810000</v>
      </c>
    </row>
    <row r="49" spans="1:6" ht="51" customHeight="1" x14ac:dyDescent="0.25">
      <c r="A49" s="18" t="s">
        <v>70</v>
      </c>
      <c r="B49" s="18"/>
      <c r="C49" s="47" t="s">
        <v>71</v>
      </c>
      <c r="D49" s="18"/>
      <c r="E49" s="20">
        <f t="shared" si="12"/>
        <v>9720000</v>
      </c>
      <c r="F49" s="20">
        <f t="shared" si="12"/>
        <v>810000</v>
      </c>
    </row>
    <row r="50" spans="1:6" ht="47.25" customHeight="1" x14ac:dyDescent="0.25">
      <c r="A50" s="16" t="s">
        <v>72</v>
      </c>
      <c r="B50" s="16"/>
      <c r="C50" s="21" t="s">
        <v>73</v>
      </c>
      <c r="D50" s="16"/>
      <c r="E50" s="22">
        <f t="shared" si="12"/>
        <v>9720000</v>
      </c>
      <c r="F50" s="22">
        <f t="shared" si="12"/>
        <v>810000</v>
      </c>
    </row>
    <row r="51" spans="1:6" ht="33" customHeight="1" x14ac:dyDescent="0.25">
      <c r="A51" s="31" t="s">
        <v>44</v>
      </c>
      <c r="B51" s="31"/>
      <c r="C51" s="32"/>
      <c r="D51" s="33">
        <v>200</v>
      </c>
      <c r="E51" s="34">
        <v>9720000</v>
      </c>
      <c r="F51" s="34">
        <v>810000</v>
      </c>
    </row>
    <row r="52" spans="1:6" ht="49.5" customHeight="1" x14ac:dyDescent="0.25">
      <c r="A52" s="11" t="s">
        <v>74</v>
      </c>
      <c r="B52" s="11"/>
      <c r="C52" s="12" t="s">
        <v>75</v>
      </c>
      <c r="D52" s="11"/>
      <c r="E52" s="13">
        <f t="shared" ref="E52:F52" si="13">E53+E60</f>
        <v>55188</v>
      </c>
      <c r="F52" s="13">
        <f t="shared" si="13"/>
        <v>55188</v>
      </c>
    </row>
    <row r="53" spans="1:6" ht="48" customHeight="1" x14ac:dyDescent="0.25">
      <c r="A53" s="38" t="s">
        <v>76</v>
      </c>
      <c r="B53" s="38"/>
      <c r="C53" s="39" t="s">
        <v>77</v>
      </c>
      <c r="D53" s="38"/>
      <c r="E53" s="35">
        <f t="shared" ref="E53:F53" si="14">E54+E57</f>
        <v>45188</v>
      </c>
      <c r="F53" s="35">
        <f t="shared" si="14"/>
        <v>45188</v>
      </c>
    </row>
    <row r="54" spans="1:6" ht="31.5" customHeight="1" x14ac:dyDescent="0.25">
      <c r="A54" s="18" t="s">
        <v>78</v>
      </c>
      <c r="B54" s="18"/>
      <c r="C54" s="19" t="s">
        <v>79</v>
      </c>
      <c r="D54" s="18"/>
      <c r="E54" s="20">
        <f t="shared" ref="E54:F55" si="15">E55</f>
        <v>3870</v>
      </c>
      <c r="F54" s="20">
        <f t="shared" si="15"/>
        <v>3870</v>
      </c>
    </row>
    <row r="55" spans="1:6" ht="65.25" customHeight="1" x14ac:dyDescent="0.25">
      <c r="A55" s="28" t="s">
        <v>80</v>
      </c>
      <c r="B55" s="28"/>
      <c r="C55" s="48" t="s">
        <v>81</v>
      </c>
      <c r="D55" s="28"/>
      <c r="E55" s="30">
        <f t="shared" si="15"/>
        <v>3870</v>
      </c>
      <c r="F55" s="30">
        <f t="shared" si="15"/>
        <v>3870</v>
      </c>
    </row>
    <row r="56" spans="1:6" ht="32.25" customHeight="1" x14ac:dyDescent="0.25">
      <c r="A56" s="31" t="s">
        <v>44</v>
      </c>
      <c r="B56" s="31"/>
      <c r="C56" s="29"/>
      <c r="D56" s="33">
        <v>200</v>
      </c>
      <c r="E56" s="34">
        <v>3870</v>
      </c>
      <c r="F56" s="34">
        <v>3870</v>
      </c>
    </row>
    <row r="57" spans="1:6" ht="32.25" customHeight="1" x14ac:dyDescent="0.25">
      <c r="A57" s="18" t="s">
        <v>82</v>
      </c>
      <c r="B57" s="18"/>
      <c r="C57" s="19" t="s">
        <v>83</v>
      </c>
      <c r="D57" s="18"/>
      <c r="E57" s="20">
        <f t="shared" ref="E57:F58" si="16">E58</f>
        <v>41318</v>
      </c>
      <c r="F57" s="20">
        <f t="shared" si="16"/>
        <v>41318</v>
      </c>
    </row>
    <row r="58" spans="1:6" ht="48" customHeight="1" x14ac:dyDescent="0.25">
      <c r="A58" s="49" t="s">
        <v>84</v>
      </c>
      <c r="B58" s="49"/>
      <c r="C58" s="29" t="s">
        <v>85</v>
      </c>
      <c r="D58" s="28"/>
      <c r="E58" s="30">
        <f t="shared" si="16"/>
        <v>41318</v>
      </c>
      <c r="F58" s="30">
        <f t="shared" si="16"/>
        <v>41318</v>
      </c>
    </row>
    <row r="59" spans="1:6" ht="32.25" customHeight="1" x14ac:dyDescent="0.25">
      <c r="A59" s="31" t="s">
        <v>44</v>
      </c>
      <c r="B59" s="31"/>
      <c r="C59" s="29"/>
      <c r="D59" s="33">
        <v>200</v>
      </c>
      <c r="E59" s="34">
        <v>41318</v>
      </c>
      <c r="F59" s="34">
        <v>41318</v>
      </c>
    </row>
    <row r="60" spans="1:6" ht="30" customHeight="1" x14ac:dyDescent="0.25">
      <c r="A60" s="38" t="s">
        <v>86</v>
      </c>
      <c r="B60" s="38"/>
      <c r="C60" s="15" t="s">
        <v>87</v>
      </c>
      <c r="D60" s="38"/>
      <c r="E60" s="35">
        <f t="shared" ref="E60:F60" si="17">E61</f>
        <v>10000</v>
      </c>
      <c r="F60" s="35">
        <f t="shared" si="17"/>
        <v>10000</v>
      </c>
    </row>
    <row r="61" spans="1:6" ht="35.25" customHeight="1" x14ac:dyDescent="0.25">
      <c r="A61" s="18" t="s">
        <v>88</v>
      </c>
      <c r="B61" s="18"/>
      <c r="C61" s="19" t="s">
        <v>89</v>
      </c>
      <c r="D61" s="18"/>
      <c r="E61" s="20">
        <f>E62+E64+E66+E68+E70</f>
        <v>10000</v>
      </c>
      <c r="F61" s="20">
        <f>F62+F64+F66+F68+F70</f>
        <v>10000</v>
      </c>
    </row>
    <row r="62" spans="1:6" ht="96" customHeight="1" x14ac:dyDescent="0.25">
      <c r="A62" s="50" t="s">
        <v>90</v>
      </c>
      <c r="B62" s="50"/>
      <c r="C62" s="21" t="s">
        <v>91</v>
      </c>
      <c r="D62" s="28"/>
      <c r="E62" s="30">
        <f t="shared" ref="E62:F62" si="18">E63</f>
        <v>2000</v>
      </c>
      <c r="F62" s="30">
        <f t="shared" si="18"/>
        <v>2000</v>
      </c>
    </row>
    <row r="63" spans="1:6" ht="34.5" customHeight="1" x14ac:dyDescent="0.25">
      <c r="A63" s="31" t="s">
        <v>44</v>
      </c>
      <c r="B63" s="31"/>
      <c r="C63" s="32"/>
      <c r="D63" s="33">
        <v>200</v>
      </c>
      <c r="E63" s="34">
        <v>2000</v>
      </c>
      <c r="F63" s="34">
        <v>2000</v>
      </c>
    </row>
    <row r="64" spans="1:6" ht="96.75" customHeight="1" x14ac:dyDescent="0.25">
      <c r="A64" s="50" t="s">
        <v>92</v>
      </c>
      <c r="B64" s="50"/>
      <c r="C64" s="21" t="s">
        <v>93</v>
      </c>
      <c r="D64" s="28"/>
      <c r="E64" s="30">
        <f t="shared" ref="E64:F64" si="19">E65</f>
        <v>2000</v>
      </c>
      <c r="F64" s="30">
        <f t="shared" si="19"/>
        <v>2000</v>
      </c>
    </row>
    <row r="65" spans="1:6" ht="34.5" customHeight="1" x14ac:dyDescent="0.25">
      <c r="A65" s="31" t="s">
        <v>44</v>
      </c>
      <c r="B65" s="31"/>
      <c r="C65" s="32"/>
      <c r="D65" s="33">
        <v>200</v>
      </c>
      <c r="E65" s="34">
        <v>2000</v>
      </c>
      <c r="F65" s="34">
        <v>2000</v>
      </c>
    </row>
    <row r="66" spans="1:6" ht="96" customHeight="1" x14ac:dyDescent="0.25">
      <c r="A66" s="50" t="s">
        <v>94</v>
      </c>
      <c r="B66" s="50"/>
      <c r="C66" s="21" t="s">
        <v>95</v>
      </c>
      <c r="D66" s="28"/>
      <c r="E66" s="30">
        <f t="shared" ref="E66:F66" si="20">E67</f>
        <v>2000</v>
      </c>
      <c r="F66" s="30">
        <f t="shared" si="20"/>
        <v>2000</v>
      </c>
    </row>
    <row r="67" spans="1:6" ht="34.5" customHeight="1" x14ac:dyDescent="0.25">
      <c r="A67" s="31" t="s">
        <v>44</v>
      </c>
      <c r="B67" s="31"/>
      <c r="C67" s="32"/>
      <c r="D67" s="33">
        <v>200</v>
      </c>
      <c r="E67" s="34">
        <v>2000</v>
      </c>
      <c r="F67" s="34">
        <v>2000</v>
      </c>
    </row>
    <row r="68" spans="1:6" ht="97.5" customHeight="1" x14ac:dyDescent="0.25">
      <c r="A68" s="50" t="s">
        <v>96</v>
      </c>
      <c r="B68" s="50"/>
      <c r="C68" s="21" t="s">
        <v>97</v>
      </c>
      <c r="D68" s="28"/>
      <c r="E68" s="30">
        <f t="shared" ref="E68:F68" si="21">E69</f>
        <v>2000</v>
      </c>
      <c r="F68" s="30">
        <f t="shared" si="21"/>
        <v>2000</v>
      </c>
    </row>
    <row r="69" spans="1:6" ht="34.5" customHeight="1" x14ac:dyDescent="0.25">
      <c r="A69" s="31" t="s">
        <v>44</v>
      </c>
      <c r="B69" s="31"/>
      <c r="C69" s="32"/>
      <c r="D69" s="33">
        <v>200</v>
      </c>
      <c r="E69" s="34">
        <v>2000</v>
      </c>
      <c r="F69" s="34">
        <v>2000</v>
      </c>
    </row>
    <row r="70" spans="1:6" ht="94.5" customHeight="1" x14ac:dyDescent="0.25">
      <c r="A70" s="50" t="s">
        <v>98</v>
      </c>
      <c r="B70" s="50"/>
      <c r="C70" s="21" t="s">
        <v>99</v>
      </c>
      <c r="D70" s="28"/>
      <c r="E70" s="30">
        <f t="shared" ref="E70:F70" si="22">E71</f>
        <v>2000</v>
      </c>
      <c r="F70" s="30">
        <f t="shared" si="22"/>
        <v>2000</v>
      </c>
    </row>
    <row r="71" spans="1:6" ht="34.5" customHeight="1" x14ac:dyDescent="0.25">
      <c r="A71" s="31" t="s">
        <v>44</v>
      </c>
      <c r="B71" s="31"/>
      <c r="C71" s="32"/>
      <c r="D71" s="33">
        <v>200</v>
      </c>
      <c r="E71" s="34">
        <v>2000</v>
      </c>
      <c r="F71" s="34">
        <v>2000</v>
      </c>
    </row>
    <row r="72" spans="1:6" ht="49.5" customHeight="1" x14ac:dyDescent="0.25">
      <c r="A72" s="26" t="s">
        <v>100</v>
      </c>
      <c r="B72" s="26"/>
      <c r="C72" s="27" t="s">
        <v>101</v>
      </c>
      <c r="D72" s="37"/>
      <c r="E72" s="13">
        <f t="shared" ref="E72:F75" si="23">E73</f>
        <v>1890559</v>
      </c>
      <c r="F72" s="13">
        <f t="shared" si="23"/>
        <v>0</v>
      </c>
    </row>
    <row r="73" spans="1:6" ht="35.25" customHeight="1" x14ac:dyDescent="0.25">
      <c r="A73" s="14" t="s">
        <v>102</v>
      </c>
      <c r="B73" s="14"/>
      <c r="C73" s="15" t="s">
        <v>103</v>
      </c>
      <c r="D73" s="28"/>
      <c r="E73" s="35">
        <f t="shared" si="23"/>
        <v>1890559</v>
      </c>
      <c r="F73" s="35">
        <f t="shared" si="23"/>
        <v>0</v>
      </c>
    </row>
    <row r="74" spans="1:6" ht="61.5" customHeight="1" x14ac:dyDescent="0.25">
      <c r="A74" s="18" t="s">
        <v>104</v>
      </c>
      <c r="B74" s="18"/>
      <c r="C74" s="19" t="s">
        <v>105</v>
      </c>
      <c r="D74" s="40"/>
      <c r="E74" s="20">
        <f t="shared" si="23"/>
        <v>1890559</v>
      </c>
      <c r="F74" s="20">
        <f t="shared" si="23"/>
        <v>0</v>
      </c>
    </row>
    <row r="75" spans="1:6" ht="49.5" customHeight="1" x14ac:dyDescent="0.25">
      <c r="A75" s="16" t="s">
        <v>106</v>
      </c>
      <c r="B75" s="16"/>
      <c r="C75" s="29" t="s">
        <v>107</v>
      </c>
      <c r="D75" s="28"/>
      <c r="E75" s="30">
        <f t="shared" si="23"/>
        <v>1890559</v>
      </c>
      <c r="F75" s="30">
        <f t="shared" si="23"/>
        <v>0</v>
      </c>
    </row>
    <row r="76" spans="1:6" ht="34.5" customHeight="1" x14ac:dyDescent="0.25">
      <c r="A76" s="31" t="s">
        <v>19</v>
      </c>
      <c r="B76" s="31"/>
      <c r="C76" s="32"/>
      <c r="D76" s="33">
        <v>600</v>
      </c>
      <c r="E76" s="34">
        <v>1890559</v>
      </c>
      <c r="F76" s="34">
        <v>0</v>
      </c>
    </row>
    <row r="77" spans="1:6" ht="68.25" customHeight="1" x14ac:dyDescent="0.25">
      <c r="A77" s="26" t="s">
        <v>108</v>
      </c>
      <c r="B77" s="26"/>
      <c r="C77" s="27" t="s">
        <v>109</v>
      </c>
      <c r="D77" s="37"/>
      <c r="E77" s="13">
        <f t="shared" ref="E77:F77" si="24">E78+E88</f>
        <v>46000</v>
      </c>
      <c r="F77" s="13">
        <f t="shared" si="24"/>
        <v>0</v>
      </c>
    </row>
    <row r="78" spans="1:6" ht="48" customHeight="1" x14ac:dyDescent="0.25">
      <c r="A78" s="38" t="s">
        <v>110</v>
      </c>
      <c r="B78" s="38"/>
      <c r="C78" s="39" t="s">
        <v>111</v>
      </c>
      <c r="D78" s="38"/>
      <c r="E78" s="35">
        <f t="shared" ref="E78:F78" si="25">E79+E82+E85</f>
        <v>41000</v>
      </c>
      <c r="F78" s="35">
        <f t="shared" si="25"/>
        <v>0</v>
      </c>
    </row>
    <row r="79" spans="1:6" ht="48" customHeight="1" x14ac:dyDescent="0.25">
      <c r="A79" s="18" t="s">
        <v>112</v>
      </c>
      <c r="B79" s="18"/>
      <c r="C79" s="19" t="s">
        <v>113</v>
      </c>
      <c r="D79" s="18"/>
      <c r="E79" s="20">
        <f t="shared" ref="E79:F79" si="26">E80</f>
        <v>4000</v>
      </c>
      <c r="F79" s="20">
        <f t="shared" si="26"/>
        <v>0</v>
      </c>
    </row>
    <row r="80" spans="1:6" ht="46.5" customHeight="1" x14ac:dyDescent="0.25">
      <c r="A80" s="28" t="s">
        <v>114</v>
      </c>
      <c r="B80" s="28"/>
      <c r="C80" s="29" t="s">
        <v>115</v>
      </c>
      <c r="D80" s="28"/>
      <c r="E80" s="30">
        <f>SUM(E81:E81)</f>
        <v>4000</v>
      </c>
      <c r="F80" s="30">
        <f>SUM(F81:F81)</f>
        <v>0</v>
      </c>
    </row>
    <row r="81" spans="1:6" ht="31.5" customHeight="1" x14ac:dyDescent="0.25">
      <c r="A81" s="31" t="s">
        <v>44</v>
      </c>
      <c r="B81" s="31"/>
      <c r="C81" s="32"/>
      <c r="D81" s="33">
        <v>200</v>
      </c>
      <c r="E81" s="34">
        <v>4000</v>
      </c>
      <c r="F81" s="34">
        <v>0</v>
      </c>
    </row>
    <row r="82" spans="1:6" ht="63" customHeight="1" x14ac:dyDescent="0.25">
      <c r="A82" s="18" t="s">
        <v>116</v>
      </c>
      <c r="B82" s="18"/>
      <c r="C82" s="19" t="s">
        <v>117</v>
      </c>
      <c r="D82" s="18"/>
      <c r="E82" s="20">
        <f t="shared" ref="E82:F82" si="27">E83</f>
        <v>30000</v>
      </c>
      <c r="F82" s="20">
        <f t="shared" si="27"/>
        <v>0</v>
      </c>
    </row>
    <row r="83" spans="1:6" ht="49.5" customHeight="1" x14ac:dyDescent="0.25">
      <c r="A83" s="28" t="s">
        <v>114</v>
      </c>
      <c r="B83" s="28"/>
      <c r="C83" s="29" t="s">
        <v>118</v>
      </c>
      <c r="D83" s="33"/>
      <c r="E83" s="30">
        <f>SUM(E84:E84)</f>
        <v>30000</v>
      </c>
      <c r="F83" s="30">
        <f>SUM(F84:F84)</f>
        <v>0</v>
      </c>
    </row>
    <row r="84" spans="1:6" ht="32.25" customHeight="1" x14ac:dyDescent="0.25">
      <c r="A84" s="31" t="s">
        <v>44</v>
      </c>
      <c r="B84" s="31"/>
      <c r="C84" s="32"/>
      <c r="D84" s="33">
        <v>200</v>
      </c>
      <c r="E84" s="34">
        <v>30000</v>
      </c>
      <c r="F84" s="34">
        <v>0</v>
      </c>
    </row>
    <row r="85" spans="1:6" ht="63.75" customHeight="1" x14ac:dyDescent="0.25">
      <c r="A85" s="18" t="s">
        <v>119</v>
      </c>
      <c r="B85" s="18"/>
      <c r="C85" s="19" t="s">
        <v>120</v>
      </c>
      <c r="D85" s="18"/>
      <c r="E85" s="20">
        <f t="shared" ref="E85:F86" si="28">E86</f>
        <v>7000</v>
      </c>
      <c r="F85" s="20">
        <f t="shared" si="28"/>
        <v>0</v>
      </c>
    </row>
    <row r="86" spans="1:6" ht="47.25" customHeight="1" x14ac:dyDescent="0.25">
      <c r="A86" s="28" t="s">
        <v>114</v>
      </c>
      <c r="B86" s="28"/>
      <c r="C86" s="29" t="s">
        <v>121</v>
      </c>
      <c r="D86" s="33"/>
      <c r="E86" s="30">
        <f t="shared" si="28"/>
        <v>7000</v>
      </c>
      <c r="F86" s="30">
        <f t="shared" si="28"/>
        <v>0</v>
      </c>
    </row>
    <row r="87" spans="1:6" ht="33" customHeight="1" x14ac:dyDescent="0.25">
      <c r="A87" s="31" t="s">
        <v>44</v>
      </c>
      <c r="B87" s="31"/>
      <c r="C87" s="32"/>
      <c r="D87" s="33">
        <v>200</v>
      </c>
      <c r="E87" s="34">
        <v>7000</v>
      </c>
      <c r="F87" s="34">
        <v>0</v>
      </c>
    </row>
    <row r="88" spans="1:6" ht="81" customHeight="1" x14ac:dyDescent="0.25">
      <c r="A88" s="38" t="s">
        <v>122</v>
      </c>
      <c r="B88" s="38"/>
      <c r="C88" s="39" t="s">
        <v>123</v>
      </c>
      <c r="D88" s="38"/>
      <c r="E88" s="35">
        <f t="shared" ref="E88:F89" si="29">E89</f>
        <v>5000</v>
      </c>
      <c r="F88" s="35">
        <f t="shared" si="29"/>
        <v>0</v>
      </c>
    </row>
    <row r="89" spans="1:6" ht="65.25" customHeight="1" x14ac:dyDescent="0.25">
      <c r="A89" s="18" t="s">
        <v>124</v>
      </c>
      <c r="B89" s="18"/>
      <c r="C89" s="19" t="s">
        <v>125</v>
      </c>
      <c r="D89" s="18"/>
      <c r="E89" s="20">
        <f t="shared" si="29"/>
        <v>5000</v>
      </c>
      <c r="F89" s="20">
        <f t="shared" si="29"/>
        <v>0</v>
      </c>
    </row>
    <row r="90" spans="1:6" ht="61.5" customHeight="1" x14ac:dyDescent="0.25">
      <c r="A90" s="28" t="s">
        <v>126</v>
      </c>
      <c r="B90" s="28"/>
      <c r="C90" s="21" t="s">
        <v>127</v>
      </c>
      <c r="D90" s="33"/>
      <c r="E90" s="30">
        <f>SUM(E91:E91)</f>
        <v>5000</v>
      </c>
      <c r="F90" s="30">
        <f>SUM(F91:F91)</f>
        <v>0</v>
      </c>
    </row>
    <row r="91" spans="1:6" ht="33" customHeight="1" x14ac:dyDescent="0.25">
      <c r="A91" s="31" t="s">
        <v>44</v>
      </c>
      <c r="B91" s="31"/>
      <c r="C91" s="32"/>
      <c r="D91" s="33">
        <v>200</v>
      </c>
      <c r="E91" s="34">
        <v>5000</v>
      </c>
      <c r="F91" s="34">
        <v>0</v>
      </c>
    </row>
    <row r="92" spans="1:6" ht="66.75" customHeight="1" x14ac:dyDescent="0.25">
      <c r="A92" s="11" t="s">
        <v>128</v>
      </c>
      <c r="B92" s="11"/>
      <c r="C92" s="12" t="s">
        <v>129</v>
      </c>
      <c r="D92" s="37"/>
      <c r="E92" s="13">
        <f t="shared" ref="E92:F92" si="30">E93</f>
        <v>230000</v>
      </c>
      <c r="F92" s="13">
        <f t="shared" si="30"/>
        <v>195000</v>
      </c>
    </row>
    <row r="93" spans="1:6" ht="66" customHeight="1" x14ac:dyDescent="0.25">
      <c r="A93" s="38" t="s">
        <v>130</v>
      </c>
      <c r="B93" s="38"/>
      <c r="C93" s="39" t="s">
        <v>131</v>
      </c>
      <c r="D93" s="28"/>
      <c r="E93" s="35">
        <f t="shared" ref="E93:F93" si="31">E94+E97+E100+E103+E106</f>
        <v>230000</v>
      </c>
      <c r="F93" s="35">
        <f t="shared" si="31"/>
        <v>195000</v>
      </c>
    </row>
    <row r="94" spans="1:6" ht="30.75" customHeight="1" x14ac:dyDescent="0.25">
      <c r="A94" s="18" t="s">
        <v>132</v>
      </c>
      <c r="B94" s="18"/>
      <c r="C94" s="19" t="s">
        <v>133</v>
      </c>
      <c r="D94" s="40"/>
      <c r="E94" s="20">
        <f t="shared" ref="E94:F95" si="32">E95</f>
        <v>75000</v>
      </c>
      <c r="F94" s="20">
        <f t="shared" si="32"/>
        <v>32000</v>
      </c>
    </row>
    <row r="95" spans="1:6" ht="30.75" customHeight="1" x14ac:dyDescent="0.25">
      <c r="A95" s="28" t="s">
        <v>134</v>
      </c>
      <c r="B95" s="28"/>
      <c r="C95" s="29" t="s">
        <v>135</v>
      </c>
      <c r="D95" s="28"/>
      <c r="E95" s="30">
        <f t="shared" si="32"/>
        <v>75000</v>
      </c>
      <c r="F95" s="30">
        <f t="shared" si="32"/>
        <v>32000</v>
      </c>
    </row>
    <row r="96" spans="1:6" ht="32.25" customHeight="1" x14ac:dyDescent="0.25">
      <c r="A96" s="31" t="s">
        <v>44</v>
      </c>
      <c r="B96" s="31"/>
      <c r="C96" s="32"/>
      <c r="D96" s="33">
        <v>200</v>
      </c>
      <c r="E96" s="34">
        <v>75000</v>
      </c>
      <c r="F96" s="34">
        <v>32000</v>
      </c>
    </row>
    <row r="97" spans="1:6" ht="33.75" customHeight="1" x14ac:dyDescent="0.25">
      <c r="A97" s="18" t="s">
        <v>136</v>
      </c>
      <c r="B97" s="18"/>
      <c r="C97" s="19" t="s">
        <v>137</v>
      </c>
      <c r="D97" s="40"/>
      <c r="E97" s="20">
        <f t="shared" ref="E97:F98" si="33">E98</f>
        <v>60000</v>
      </c>
      <c r="F97" s="20">
        <f t="shared" si="33"/>
        <v>60000</v>
      </c>
    </row>
    <row r="98" spans="1:6" ht="33.75" customHeight="1" x14ac:dyDescent="0.25">
      <c r="A98" s="28" t="s">
        <v>138</v>
      </c>
      <c r="B98" s="28"/>
      <c r="C98" s="29" t="s">
        <v>139</v>
      </c>
      <c r="D98" s="28"/>
      <c r="E98" s="30">
        <f t="shared" si="33"/>
        <v>60000</v>
      </c>
      <c r="F98" s="30">
        <f t="shared" si="33"/>
        <v>60000</v>
      </c>
    </row>
    <row r="99" spans="1:6" ht="33.75" customHeight="1" x14ac:dyDescent="0.25">
      <c r="A99" s="31" t="s">
        <v>44</v>
      </c>
      <c r="B99" s="31"/>
      <c r="C99" s="32"/>
      <c r="D99" s="33">
        <v>200</v>
      </c>
      <c r="E99" s="34">
        <v>60000</v>
      </c>
      <c r="F99" s="34">
        <v>60000</v>
      </c>
    </row>
    <row r="100" spans="1:6" ht="81.75" customHeight="1" x14ac:dyDescent="0.25">
      <c r="A100" s="18" t="s">
        <v>140</v>
      </c>
      <c r="B100" s="18"/>
      <c r="C100" s="19" t="s">
        <v>141</v>
      </c>
      <c r="D100" s="40"/>
      <c r="E100" s="20">
        <f t="shared" ref="E100:F101" si="34">E101</f>
        <v>36000</v>
      </c>
      <c r="F100" s="20">
        <f t="shared" si="34"/>
        <v>42000</v>
      </c>
    </row>
    <row r="101" spans="1:6" ht="67.5" customHeight="1" x14ac:dyDescent="0.25">
      <c r="A101" s="28" t="s">
        <v>142</v>
      </c>
      <c r="B101" s="28"/>
      <c r="C101" s="29" t="s">
        <v>143</v>
      </c>
      <c r="D101" s="28"/>
      <c r="E101" s="30">
        <f t="shared" si="34"/>
        <v>36000</v>
      </c>
      <c r="F101" s="30">
        <f t="shared" si="34"/>
        <v>42000</v>
      </c>
    </row>
    <row r="102" spans="1:6" ht="32.25" customHeight="1" x14ac:dyDescent="0.25">
      <c r="A102" s="31" t="s">
        <v>44</v>
      </c>
      <c r="B102" s="31"/>
      <c r="C102" s="32"/>
      <c r="D102" s="33">
        <v>200</v>
      </c>
      <c r="E102" s="34">
        <v>36000</v>
      </c>
      <c r="F102" s="34">
        <v>42000</v>
      </c>
    </row>
    <row r="103" spans="1:6" ht="33" customHeight="1" x14ac:dyDescent="0.25">
      <c r="A103" s="18" t="s">
        <v>144</v>
      </c>
      <c r="B103" s="18"/>
      <c r="C103" s="19" t="s">
        <v>145</v>
      </c>
      <c r="D103" s="40"/>
      <c r="E103" s="20">
        <f t="shared" ref="E103:F104" si="35">E104</f>
        <v>19000</v>
      </c>
      <c r="F103" s="20">
        <f t="shared" si="35"/>
        <v>21000</v>
      </c>
    </row>
    <row r="104" spans="1:6" ht="36" customHeight="1" x14ac:dyDescent="0.25">
      <c r="A104" s="28" t="s">
        <v>146</v>
      </c>
      <c r="B104" s="28"/>
      <c r="C104" s="29" t="s">
        <v>147</v>
      </c>
      <c r="D104" s="28"/>
      <c r="E104" s="30">
        <f t="shared" si="35"/>
        <v>19000</v>
      </c>
      <c r="F104" s="30">
        <f t="shared" si="35"/>
        <v>21000</v>
      </c>
    </row>
    <row r="105" spans="1:6" ht="36.75" customHeight="1" x14ac:dyDescent="0.25">
      <c r="A105" s="31" t="s">
        <v>44</v>
      </c>
      <c r="B105" s="31"/>
      <c r="C105" s="32"/>
      <c r="D105" s="33">
        <v>200</v>
      </c>
      <c r="E105" s="34">
        <v>19000</v>
      </c>
      <c r="F105" s="34">
        <v>21000</v>
      </c>
    </row>
    <row r="106" spans="1:6" ht="32.25" customHeight="1" x14ac:dyDescent="0.25">
      <c r="A106" s="18" t="s">
        <v>148</v>
      </c>
      <c r="B106" s="18"/>
      <c r="C106" s="19" t="s">
        <v>149</v>
      </c>
      <c r="D106" s="40"/>
      <c r="E106" s="20">
        <f t="shared" ref="E106:F107" si="36">E107</f>
        <v>40000</v>
      </c>
      <c r="F106" s="20">
        <f t="shared" si="36"/>
        <v>40000</v>
      </c>
    </row>
    <row r="107" spans="1:6" ht="32.25" customHeight="1" x14ac:dyDescent="0.25">
      <c r="A107" s="28" t="s">
        <v>150</v>
      </c>
      <c r="B107" s="28"/>
      <c r="C107" s="29" t="s">
        <v>151</v>
      </c>
      <c r="D107" s="28"/>
      <c r="E107" s="30">
        <f t="shared" si="36"/>
        <v>40000</v>
      </c>
      <c r="F107" s="30">
        <f t="shared" si="36"/>
        <v>40000</v>
      </c>
    </row>
    <row r="108" spans="1:6" ht="36.75" customHeight="1" x14ac:dyDescent="0.25">
      <c r="A108" s="31" t="s">
        <v>44</v>
      </c>
      <c r="B108" s="31"/>
      <c r="C108" s="32"/>
      <c r="D108" s="33">
        <v>200</v>
      </c>
      <c r="E108" s="34">
        <v>40000</v>
      </c>
      <c r="F108" s="34">
        <v>40000</v>
      </c>
    </row>
    <row r="109" spans="1:6" ht="64.5" customHeight="1" x14ac:dyDescent="0.25">
      <c r="A109" s="11" t="s">
        <v>152</v>
      </c>
      <c r="B109" s="11"/>
      <c r="C109" s="12" t="s">
        <v>153</v>
      </c>
      <c r="D109" s="37"/>
      <c r="E109" s="13">
        <f>E110+E117+E121</f>
        <v>444700</v>
      </c>
      <c r="F109" s="13">
        <f>F110+F117+F121</f>
        <v>0</v>
      </c>
    </row>
    <row r="110" spans="1:6" ht="47.25" customHeight="1" x14ac:dyDescent="0.25">
      <c r="A110" s="14" t="s">
        <v>154</v>
      </c>
      <c r="B110" s="14"/>
      <c r="C110" s="39" t="s">
        <v>155</v>
      </c>
      <c r="D110" s="28"/>
      <c r="E110" s="35">
        <f>E111+E114</f>
        <v>414900</v>
      </c>
      <c r="F110" s="35">
        <f>F111+F114</f>
        <v>0</v>
      </c>
    </row>
    <row r="111" spans="1:6" ht="96" customHeight="1" x14ac:dyDescent="0.25">
      <c r="A111" s="18" t="s">
        <v>578</v>
      </c>
      <c r="B111" s="18"/>
      <c r="C111" s="19" t="s">
        <v>579</v>
      </c>
      <c r="D111" s="40"/>
      <c r="E111" s="20">
        <f>E112</f>
        <v>400000</v>
      </c>
      <c r="F111" s="20">
        <f>F112</f>
        <v>0</v>
      </c>
    </row>
    <row r="112" spans="1:6" ht="32.25" customHeight="1" x14ac:dyDescent="0.25">
      <c r="A112" s="16" t="s">
        <v>580</v>
      </c>
      <c r="B112" s="16"/>
      <c r="C112" s="21" t="s">
        <v>581</v>
      </c>
      <c r="D112" s="28"/>
      <c r="E112" s="30">
        <f>E113</f>
        <v>400000</v>
      </c>
      <c r="F112" s="30">
        <f>F113</f>
        <v>0</v>
      </c>
    </row>
    <row r="113" spans="1:6" ht="33" customHeight="1" x14ac:dyDescent="0.25">
      <c r="A113" s="23" t="s">
        <v>28</v>
      </c>
      <c r="B113" s="23"/>
      <c r="C113" s="21"/>
      <c r="D113" s="24">
        <v>200</v>
      </c>
      <c r="E113" s="34">
        <v>400000</v>
      </c>
      <c r="F113" s="34">
        <v>0</v>
      </c>
    </row>
    <row r="114" spans="1:6" ht="93.75" customHeight="1" x14ac:dyDescent="0.25">
      <c r="A114" s="18" t="s">
        <v>156</v>
      </c>
      <c r="B114" s="18"/>
      <c r="C114" s="19" t="s">
        <v>157</v>
      </c>
      <c r="D114" s="40"/>
      <c r="E114" s="20">
        <f t="shared" ref="E114:F115" si="37">E115</f>
        <v>14900</v>
      </c>
      <c r="F114" s="20">
        <f t="shared" si="37"/>
        <v>0</v>
      </c>
    </row>
    <row r="115" spans="1:6" ht="33" customHeight="1" x14ac:dyDescent="0.25">
      <c r="A115" s="16" t="s">
        <v>158</v>
      </c>
      <c r="B115" s="16"/>
      <c r="C115" s="21" t="s">
        <v>159</v>
      </c>
      <c r="D115" s="28"/>
      <c r="E115" s="30">
        <f t="shared" si="37"/>
        <v>14900</v>
      </c>
      <c r="F115" s="30">
        <f t="shared" si="37"/>
        <v>0</v>
      </c>
    </row>
    <row r="116" spans="1:6" ht="31.5" customHeight="1" x14ac:dyDescent="0.25">
      <c r="A116" s="23" t="s">
        <v>28</v>
      </c>
      <c r="B116" s="23"/>
      <c r="C116" s="21"/>
      <c r="D116" s="24">
        <v>200</v>
      </c>
      <c r="E116" s="34">
        <v>14900</v>
      </c>
      <c r="F116" s="34">
        <v>0</v>
      </c>
    </row>
    <row r="117" spans="1:6" ht="48.75" customHeight="1" x14ac:dyDescent="0.25">
      <c r="A117" s="14" t="s">
        <v>160</v>
      </c>
      <c r="B117" s="14"/>
      <c r="C117" s="39" t="s">
        <v>161</v>
      </c>
      <c r="D117" s="28"/>
      <c r="E117" s="35">
        <f>E118</f>
        <v>14900</v>
      </c>
      <c r="F117" s="35">
        <f>F118</f>
        <v>0</v>
      </c>
    </row>
    <row r="118" spans="1:6" ht="30" customHeight="1" x14ac:dyDescent="0.25">
      <c r="A118" s="18" t="s">
        <v>162</v>
      </c>
      <c r="B118" s="18"/>
      <c r="C118" s="19" t="s">
        <v>163</v>
      </c>
      <c r="D118" s="40"/>
      <c r="E118" s="20">
        <f t="shared" ref="E118:F119" si="38">E119</f>
        <v>14900</v>
      </c>
      <c r="F118" s="20">
        <f t="shared" si="38"/>
        <v>0</v>
      </c>
    </row>
    <row r="119" spans="1:6" ht="32.25" customHeight="1" x14ac:dyDescent="0.25">
      <c r="A119" s="16" t="s">
        <v>164</v>
      </c>
      <c r="B119" s="16"/>
      <c r="C119" s="21" t="s">
        <v>165</v>
      </c>
      <c r="D119" s="28"/>
      <c r="E119" s="30">
        <f t="shared" si="38"/>
        <v>14900</v>
      </c>
      <c r="F119" s="30">
        <f t="shared" si="38"/>
        <v>0</v>
      </c>
    </row>
    <row r="120" spans="1:6" ht="30" customHeight="1" x14ac:dyDescent="0.25">
      <c r="A120" s="23" t="s">
        <v>28</v>
      </c>
      <c r="B120" s="23"/>
      <c r="C120" s="21"/>
      <c r="D120" s="24">
        <v>200</v>
      </c>
      <c r="E120" s="25">
        <v>14900</v>
      </c>
      <c r="F120" s="25">
        <v>0</v>
      </c>
    </row>
    <row r="121" spans="1:6" ht="48" customHeight="1" x14ac:dyDescent="0.25">
      <c r="A121" s="14" t="s">
        <v>166</v>
      </c>
      <c r="B121" s="14"/>
      <c r="C121" s="39" t="s">
        <v>167</v>
      </c>
      <c r="D121" s="28"/>
      <c r="E121" s="35">
        <f>E122</f>
        <v>14900</v>
      </c>
      <c r="F121" s="35">
        <f>F122</f>
        <v>0</v>
      </c>
    </row>
    <row r="122" spans="1:6" ht="48" customHeight="1" x14ac:dyDescent="0.25">
      <c r="A122" s="18" t="s">
        <v>168</v>
      </c>
      <c r="B122" s="18"/>
      <c r="C122" s="19" t="s">
        <v>169</v>
      </c>
      <c r="D122" s="40"/>
      <c r="E122" s="20">
        <f t="shared" ref="E122:F123" si="39">E123</f>
        <v>14900</v>
      </c>
      <c r="F122" s="20">
        <f t="shared" si="39"/>
        <v>0</v>
      </c>
    </row>
    <row r="123" spans="1:6" ht="30" customHeight="1" x14ac:dyDescent="0.25">
      <c r="A123" s="16" t="s">
        <v>170</v>
      </c>
      <c r="B123" s="16"/>
      <c r="C123" s="21" t="s">
        <v>171</v>
      </c>
      <c r="D123" s="28"/>
      <c r="E123" s="30">
        <f t="shared" si="39"/>
        <v>14900</v>
      </c>
      <c r="F123" s="30">
        <f t="shared" si="39"/>
        <v>0</v>
      </c>
    </row>
    <row r="124" spans="1:6" ht="30" customHeight="1" x14ac:dyDescent="0.25">
      <c r="A124" s="23" t="s">
        <v>28</v>
      </c>
      <c r="B124" s="23"/>
      <c r="C124" s="21"/>
      <c r="D124" s="24">
        <v>200</v>
      </c>
      <c r="E124" s="25">
        <v>14900</v>
      </c>
      <c r="F124" s="25">
        <v>0</v>
      </c>
    </row>
    <row r="125" spans="1:6" ht="17.25" customHeight="1" x14ac:dyDescent="0.25">
      <c r="A125" s="11" t="s">
        <v>172</v>
      </c>
      <c r="B125" s="11"/>
      <c r="C125" s="51" t="s">
        <v>173</v>
      </c>
      <c r="D125" s="37"/>
      <c r="E125" s="52">
        <f>E126+E128+E130+E132+E135+E137+E139+E141+E143+E146+E149+E152+E155+E158+E161+E164</f>
        <v>23712627</v>
      </c>
      <c r="F125" s="52">
        <f>F126+F128+F130+F132+F135+F137+F139+F141+F143+F146+F149+F152+F155+F158+F161+F164</f>
        <v>15382765</v>
      </c>
    </row>
    <row r="126" spans="1:6" ht="17.25" customHeight="1" x14ac:dyDescent="0.25">
      <c r="A126" s="49" t="s">
        <v>174</v>
      </c>
      <c r="B126" s="49"/>
      <c r="C126" s="53" t="s">
        <v>175</v>
      </c>
      <c r="D126" s="28"/>
      <c r="E126" s="22">
        <f t="shared" ref="E126:F126" si="40">E127</f>
        <v>993180</v>
      </c>
      <c r="F126" s="22">
        <f t="shared" si="40"/>
        <v>606952</v>
      </c>
    </row>
    <row r="127" spans="1:6" ht="81.75" customHeight="1" x14ac:dyDescent="0.25">
      <c r="A127" s="31" t="s">
        <v>176</v>
      </c>
      <c r="B127" s="31"/>
      <c r="C127" s="32"/>
      <c r="D127" s="33">
        <v>100</v>
      </c>
      <c r="E127" s="25">
        <v>993180</v>
      </c>
      <c r="F127" s="25">
        <v>606952</v>
      </c>
    </row>
    <row r="128" spans="1:6" ht="17.25" customHeight="1" x14ac:dyDescent="0.25">
      <c r="A128" s="49" t="s">
        <v>177</v>
      </c>
      <c r="B128" s="49"/>
      <c r="C128" s="53" t="s">
        <v>178</v>
      </c>
      <c r="D128" s="28"/>
      <c r="E128" s="22">
        <f>SUM(E129:E129)</f>
        <v>11964580</v>
      </c>
      <c r="F128" s="22">
        <f>SUM(F129:F129)</f>
        <v>7347641</v>
      </c>
    </row>
    <row r="129" spans="1:6" ht="84" customHeight="1" x14ac:dyDescent="0.25">
      <c r="A129" s="31" t="s">
        <v>176</v>
      </c>
      <c r="B129" s="31"/>
      <c r="C129" s="32"/>
      <c r="D129" s="33">
        <v>100</v>
      </c>
      <c r="E129" s="25">
        <v>11964580</v>
      </c>
      <c r="F129" s="25">
        <v>7347641</v>
      </c>
    </row>
    <row r="130" spans="1:6" ht="17.25" customHeight="1" x14ac:dyDescent="0.25">
      <c r="A130" s="49" t="s">
        <v>179</v>
      </c>
      <c r="B130" s="49"/>
      <c r="C130" s="53" t="s">
        <v>180</v>
      </c>
      <c r="D130" s="28"/>
      <c r="E130" s="22">
        <f t="shared" ref="E130:F130" si="41">E131</f>
        <v>150000</v>
      </c>
      <c r="F130" s="22">
        <f t="shared" si="41"/>
        <v>150000</v>
      </c>
    </row>
    <row r="131" spans="1:6" ht="18" customHeight="1" x14ac:dyDescent="0.25">
      <c r="A131" s="31" t="s">
        <v>181</v>
      </c>
      <c r="B131" s="31"/>
      <c r="C131" s="32"/>
      <c r="D131" s="33">
        <v>800</v>
      </c>
      <c r="E131" s="25">
        <v>150000</v>
      </c>
      <c r="F131" s="25">
        <v>150000</v>
      </c>
    </row>
    <row r="132" spans="1:6" ht="32.25" customHeight="1" x14ac:dyDescent="0.25">
      <c r="A132" s="49" t="s">
        <v>182</v>
      </c>
      <c r="B132" s="49"/>
      <c r="C132" s="53" t="s">
        <v>183</v>
      </c>
      <c r="D132" s="28"/>
      <c r="E132" s="22">
        <f>SUM(E133:E134)</f>
        <v>8279377</v>
      </c>
      <c r="F132" s="22">
        <f>SUM(F133:F134)</f>
        <v>5059692</v>
      </c>
    </row>
    <row r="133" spans="1:6" ht="79.5" customHeight="1" x14ac:dyDescent="0.25">
      <c r="A133" s="31" t="s">
        <v>176</v>
      </c>
      <c r="B133" s="31"/>
      <c r="C133" s="32"/>
      <c r="D133" s="33">
        <v>100</v>
      </c>
      <c r="E133" s="25">
        <v>6679377</v>
      </c>
      <c r="F133" s="25">
        <v>5059692</v>
      </c>
    </row>
    <row r="134" spans="1:6" ht="34.5" customHeight="1" x14ac:dyDescent="0.25">
      <c r="A134" s="31" t="s">
        <v>44</v>
      </c>
      <c r="B134" s="31"/>
      <c r="C134" s="32"/>
      <c r="D134" s="33">
        <v>200</v>
      </c>
      <c r="E134" s="25">
        <v>1600000</v>
      </c>
      <c r="F134" s="25">
        <v>0</v>
      </c>
    </row>
    <row r="135" spans="1:6" ht="30" customHeight="1" x14ac:dyDescent="0.25">
      <c r="A135" s="54" t="s">
        <v>184</v>
      </c>
      <c r="B135" s="54"/>
      <c r="C135" s="45" t="s">
        <v>185</v>
      </c>
      <c r="D135" s="16"/>
      <c r="E135" s="22">
        <f t="shared" ref="E135:F135" si="42">E136</f>
        <v>109522</v>
      </c>
      <c r="F135" s="22">
        <f t="shared" si="42"/>
        <v>66931</v>
      </c>
    </row>
    <row r="136" spans="1:6" ht="83.25" customHeight="1" x14ac:dyDescent="0.25">
      <c r="A136" s="23" t="s">
        <v>176</v>
      </c>
      <c r="B136" s="23"/>
      <c r="C136" s="43"/>
      <c r="D136" s="24">
        <v>100</v>
      </c>
      <c r="E136" s="25">
        <v>109522</v>
      </c>
      <c r="F136" s="25">
        <v>66931</v>
      </c>
    </row>
    <row r="137" spans="1:6" ht="36.75" customHeight="1" x14ac:dyDescent="0.25">
      <c r="A137" s="54" t="s">
        <v>186</v>
      </c>
      <c r="B137" s="54"/>
      <c r="C137" s="45" t="s">
        <v>187</v>
      </c>
      <c r="D137" s="16"/>
      <c r="E137" s="22">
        <f t="shared" ref="E137:F137" si="43">E138</f>
        <v>7823</v>
      </c>
      <c r="F137" s="22">
        <f t="shared" si="43"/>
        <v>4781</v>
      </c>
    </row>
    <row r="138" spans="1:6" ht="82.5" customHeight="1" x14ac:dyDescent="0.25">
      <c r="A138" s="23" t="s">
        <v>176</v>
      </c>
      <c r="B138" s="23"/>
      <c r="C138" s="43"/>
      <c r="D138" s="24">
        <v>100</v>
      </c>
      <c r="E138" s="25">
        <v>7823</v>
      </c>
      <c r="F138" s="25">
        <v>4781</v>
      </c>
    </row>
    <row r="139" spans="1:6" ht="65.25" customHeight="1" x14ac:dyDescent="0.25">
      <c r="A139" s="44" t="s">
        <v>188</v>
      </c>
      <c r="B139" s="44"/>
      <c r="C139" s="53" t="s">
        <v>189</v>
      </c>
      <c r="D139" s="33"/>
      <c r="E139" s="22">
        <f t="shared" ref="E139:F139" si="44">E140</f>
        <v>885</v>
      </c>
      <c r="F139" s="22">
        <f t="shared" si="44"/>
        <v>789</v>
      </c>
    </row>
    <row r="140" spans="1:6" ht="33" customHeight="1" x14ac:dyDescent="0.25">
      <c r="A140" s="31" t="s">
        <v>44</v>
      </c>
      <c r="B140" s="31"/>
      <c r="C140" s="32"/>
      <c r="D140" s="33">
        <v>200</v>
      </c>
      <c r="E140" s="25">
        <v>885</v>
      </c>
      <c r="F140" s="25">
        <v>789</v>
      </c>
    </row>
    <row r="141" spans="1:6" ht="48" customHeight="1" x14ac:dyDescent="0.25">
      <c r="A141" s="49" t="s">
        <v>190</v>
      </c>
      <c r="B141" s="49"/>
      <c r="C141" s="53" t="s">
        <v>191</v>
      </c>
      <c r="D141" s="28"/>
      <c r="E141" s="22">
        <f>SUM(E142:E142)</f>
        <v>1174785</v>
      </c>
      <c r="F141" s="22">
        <f>SUM(F142:F142)</f>
        <v>1203484</v>
      </c>
    </row>
    <row r="142" spans="1:6" ht="85.5" customHeight="1" x14ac:dyDescent="0.25">
      <c r="A142" s="31" t="s">
        <v>176</v>
      </c>
      <c r="B142" s="31"/>
      <c r="C142" s="32"/>
      <c r="D142" s="33">
        <v>100</v>
      </c>
      <c r="E142" s="25">
        <v>1174785</v>
      </c>
      <c r="F142" s="25">
        <v>1203484</v>
      </c>
    </row>
    <row r="143" spans="1:6" ht="48" customHeight="1" x14ac:dyDescent="0.25">
      <c r="A143" s="28" t="s">
        <v>192</v>
      </c>
      <c r="B143" s="28"/>
      <c r="C143" s="45" t="s">
        <v>193</v>
      </c>
      <c r="D143" s="28"/>
      <c r="E143" s="22">
        <f t="shared" ref="E143:F143" si="45">SUM(E144:E145)</f>
        <v>929895</v>
      </c>
      <c r="F143" s="22">
        <f t="shared" si="45"/>
        <v>929895</v>
      </c>
    </row>
    <row r="144" spans="1:6" ht="82.5" customHeight="1" x14ac:dyDescent="0.25">
      <c r="A144" s="31" t="s">
        <v>176</v>
      </c>
      <c r="B144" s="31"/>
      <c r="C144" s="43"/>
      <c r="D144" s="33">
        <v>100</v>
      </c>
      <c r="E144" s="25">
        <v>900835.99</v>
      </c>
      <c r="F144" s="25">
        <v>900835.99</v>
      </c>
    </row>
    <row r="145" spans="1:6" ht="31.5" x14ac:dyDescent="0.25">
      <c r="A145" s="31" t="s">
        <v>44</v>
      </c>
      <c r="B145" s="31"/>
      <c r="C145" s="43"/>
      <c r="D145" s="33">
        <v>200</v>
      </c>
      <c r="E145" s="25">
        <v>29059.01</v>
      </c>
      <c r="F145" s="25">
        <v>29059.01</v>
      </c>
    </row>
    <row r="146" spans="1:6" ht="48" customHeight="1" x14ac:dyDescent="0.25">
      <c r="A146" s="50" t="s">
        <v>194</v>
      </c>
      <c r="B146" s="50"/>
      <c r="C146" s="53" t="s">
        <v>195</v>
      </c>
      <c r="D146" s="28"/>
      <c r="E146" s="22">
        <f t="shared" ref="E146:F146" si="46">SUM(E147:E148)</f>
        <v>40336</v>
      </c>
      <c r="F146" s="22">
        <f t="shared" si="46"/>
        <v>0</v>
      </c>
    </row>
    <row r="147" spans="1:6" ht="79.5" customHeight="1" x14ac:dyDescent="0.25">
      <c r="A147" s="31" t="s">
        <v>176</v>
      </c>
      <c r="B147" s="31"/>
      <c r="C147" s="32"/>
      <c r="D147" s="33">
        <v>100</v>
      </c>
      <c r="E147" s="25">
        <v>31028</v>
      </c>
      <c r="F147" s="25">
        <v>0</v>
      </c>
    </row>
    <row r="148" spans="1:6" ht="32.25" customHeight="1" x14ac:dyDescent="0.25">
      <c r="A148" s="31" t="s">
        <v>44</v>
      </c>
      <c r="B148" s="31"/>
      <c r="C148" s="32"/>
      <c r="D148" s="33">
        <v>200</v>
      </c>
      <c r="E148" s="25">
        <v>9308</v>
      </c>
      <c r="F148" s="25">
        <v>0</v>
      </c>
    </row>
    <row r="149" spans="1:6" ht="48" customHeight="1" x14ac:dyDescent="0.25">
      <c r="A149" s="50" t="s">
        <v>196</v>
      </c>
      <c r="B149" s="50"/>
      <c r="C149" s="53" t="s">
        <v>197</v>
      </c>
      <c r="D149" s="28"/>
      <c r="E149" s="22">
        <f t="shared" ref="E149:F149" si="47">SUM(E150:E151)</f>
        <v>49644</v>
      </c>
      <c r="F149" s="22">
        <f t="shared" si="47"/>
        <v>0</v>
      </c>
    </row>
    <row r="150" spans="1:6" ht="85.5" customHeight="1" x14ac:dyDescent="0.25">
      <c r="A150" s="31" t="s">
        <v>176</v>
      </c>
      <c r="B150" s="31"/>
      <c r="C150" s="32"/>
      <c r="D150" s="33">
        <v>100</v>
      </c>
      <c r="E150" s="25">
        <v>38188</v>
      </c>
      <c r="F150" s="25">
        <v>0</v>
      </c>
    </row>
    <row r="151" spans="1:6" ht="33.75" customHeight="1" x14ac:dyDescent="0.25">
      <c r="A151" s="31" t="s">
        <v>44</v>
      </c>
      <c r="B151" s="31"/>
      <c r="C151" s="32"/>
      <c r="D151" s="33">
        <v>200</v>
      </c>
      <c r="E151" s="25">
        <v>11456</v>
      </c>
      <c r="F151" s="25">
        <v>0</v>
      </c>
    </row>
    <row r="152" spans="1:6" ht="101.25" customHeight="1" x14ac:dyDescent="0.25">
      <c r="A152" s="16" t="s">
        <v>198</v>
      </c>
      <c r="B152" s="16"/>
      <c r="C152" s="45" t="s">
        <v>199</v>
      </c>
      <c r="D152" s="28"/>
      <c r="E152" s="22">
        <f t="shared" ref="E152:F152" si="48">SUM(E153:E154)</f>
        <v>2520</v>
      </c>
      <c r="F152" s="22">
        <f t="shared" si="48"/>
        <v>2520</v>
      </c>
    </row>
    <row r="153" spans="1:6" ht="82.5" customHeight="1" x14ac:dyDescent="0.25">
      <c r="A153" s="31" t="s">
        <v>176</v>
      </c>
      <c r="B153" s="31"/>
      <c r="C153" s="32"/>
      <c r="D153" s="33">
        <v>100</v>
      </c>
      <c r="E153" s="25">
        <v>1939</v>
      </c>
      <c r="F153" s="25">
        <v>1939</v>
      </c>
    </row>
    <row r="154" spans="1:6" ht="33.75" customHeight="1" x14ac:dyDescent="0.25">
      <c r="A154" s="31" t="s">
        <v>44</v>
      </c>
      <c r="B154" s="31"/>
      <c r="C154" s="32"/>
      <c r="D154" s="33">
        <v>200</v>
      </c>
      <c r="E154" s="25">
        <v>581</v>
      </c>
      <c r="F154" s="25">
        <v>581</v>
      </c>
    </row>
    <row r="155" spans="1:6" ht="94.5" customHeight="1" x14ac:dyDescent="0.25">
      <c r="A155" s="16" t="s">
        <v>200</v>
      </c>
      <c r="B155" s="16"/>
      <c r="C155" s="45" t="s">
        <v>201</v>
      </c>
      <c r="D155" s="28"/>
      <c r="E155" s="22">
        <f t="shared" ref="E155:F155" si="49">SUM(E156:E157)</f>
        <v>2520</v>
      </c>
      <c r="F155" s="22">
        <f t="shared" si="49"/>
        <v>2520</v>
      </c>
    </row>
    <row r="156" spans="1:6" ht="89.25" customHeight="1" x14ac:dyDescent="0.25">
      <c r="A156" s="31" t="s">
        <v>176</v>
      </c>
      <c r="B156" s="31"/>
      <c r="C156" s="32"/>
      <c r="D156" s="33">
        <v>100</v>
      </c>
      <c r="E156" s="25">
        <v>1939</v>
      </c>
      <c r="F156" s="25">
        <v>1939</v>
      </c>
    </row>
    <row r="157" spans="1:6" ht="33.75" customHeight="1" x14ac:dyDescent="0.25">
      <c r="A157" s="31" t="s">
        <v>44</v>
      </c>
      <c r="B157" s="31"/>
      <c r="C157" s="32"/>
      <c r="D157" s="33">
        <v>200</v>
      </c>
      <c r="E157" s="25">
        <v>581</v>
      </c>
      <c r="F157" s="25">
        <v>581</v>
      </c>
    </row>
    <row r="158" spans="1:6" ht="96.75" customHeight="1" x14ac:dyDescent="0.25">
      <c r="A158" s="16" t="s">
        <v>202</v>
      </c>
      <c r="B158" s="16"/>
      <c r="C158" s="45" t="s">
        <v>203</v>
      </c>
      <c r="D158" s="28"/>
      <c r="E158" s="22">
        <f t="shared" ref="E158:F158" si="50">SUM(E159:E160)</f>
        <v>2520</v>
      </c>
      <c r="F158" s="22">
        <f t="shared" si="50"/>
        <v>2520</v>
      </c>
    </row>
    <row r="159" spans="1:6" ht="81" customHeight="1" x14ac:dyDescent="0.25">
      <c r="A159" s="31" t="s">
        <v>176</v>
      </c>
      <c r="B159" s="31"/>
      <c r="C159" s="32"/>
      <c r="D159" s="33">
        <v>100</v>
      </c>
      <c r="E159" s="25">
        <v>1939</v>
      </c>
      <c r="F159" s="25">
        <v>1939</v>
      </c>
    </row>
    <row r="160" spans="1:6" ht="33.75" customHeight="1" x14ac:dyDescent="0.25">
      <c r="A160" s="31" t="s">
        <v>44</v>
      </c>
      <c r="B160" s="31"/>
      <c r="C160" s="32"/>
      <c r="D160" s="33">
        <v>200</v>
      </c>
      <c r="E160" s="25">
        <v>581</v>
      </c>
      <c r="F160" s="25">
        <v>581</v>
      </c>
    </row>
    <row r="161" spans="1:12" ht="95.25" customHeight="1" x14ac:dyDescent="0.25">
      <c r="A161" s="16" t="s">
        <v>204</v>
      </c>
      <c r="B161" s="16"/>
      <c r="C161" s="45" t="s">
        <v>205</v>
      </c>
      <c r="D161" s="28"/>
      <c r="E161" s="22">
        <f t="shared" ref="E161:F161" si="51">SUM(E162:E163)</f>
        <v>2520</v>
      </c>
      <c r="F161" s="22">
        <f t="shared" si="51"/>
        <v>2520</v>
      </c>
    </row>
    <row r="162" spans="1:12" ht="81" customHeight="1" x14ac:dyDescent="0.25">
      <c r="A162" s="31" t="s">
        <v>176</v>
      </c>
      <c r="B162" s="31"/>
      <c r="C162" s="32"/>
      <c r="D162" s="33">
        <v>100</v>
      </c>
      <c r="E162" s="25">
        <v>1939</v>
      </c>
      <c r="F162" s="25">
        <v>1939</v>
      </c>
    </row>
    <row r="163" spans="1:12" ht="33.75" customHeight="1" x14ac:dyDescent="0.25">
      <c r="A163" s="31" t="s">
        <v>44</v>
      </c>
      <c r="B163" s="31"/>
      <c r="C163" s="32"/>
      <c r="D163" s="33">
        <v>200</v>
      </c>
      <c r="E163" s="25">
        <v>581</v>
      </c>
      <c r="F163" s="25">
        <v>581</v>
      </c>
    </row>
    <row r="164" spans="1:12" ht="95.25" customHeight="1" x14ac:dyDescent="0.25">
      <c r="A164" s="16" t="s">
        <v>206</v>
      </c>
      <c r="B164" s="16"/>
      <c r="C164" s="45" t="s">
        <v>207</v>
      </c>
      <c r="D164" s="28"/>
      <c r="E164" s="22">
        <f t="shared" ref="E164:F164" si="52">SUM(E165:E166)</f>
        <v>2520</v>
      </c>
      <c r="F164" s="22">
        <f t="shared" si="52"/>
        <v>2520</v>
      </c>
    </row>
    <row r="165" spans="1:12" ht="84" customHeight="1" x14ac:dyDescent="0.25">
      <c r="A165" s="31" t="s">
        <v>176</v>
      </c>
      <c r="B165" s="31"/>
      <c r="C165" s="32"/>
      <c r="D165" s="33">
        <v>100</v>
      </c>
      <c r="E165" s="25">
        <v>1939</v>
      </c>
      <c r="F165" s="25">
        <v>1939</v>
      </c>
    </row>
    <row r="166" spans="1:12" ht="33.75" customHeight="1" x14ac:dyDescent="0.25">
      <c r="A166" s="31" t="s">
        <v>44</v>
      </c>
      <c r="B166" s="31"/>
      <c r="C166" s="32"/>
      <c r="D166" s="33">
        <v>200</v>
      </c>
      <c r="E166" s="25">
        <v>581</v>
      </c>
      <c r="F166" s="25">
        <v>581</v>
      </c>
    </row>
    <row r="167" spans="1:12" ht="33.75" customHeight="1" x14ac:dyDescent="0.25">
      <c r="A167" s="55" t="s">
        <v>208</v>
      </c>
      <c r="B167" s="56">
        <v>802</v>
      </c>
      <c r="C167" s="5"/>
      <c r="D167" s="9"/>
      <c r="E167" s="10">
        <f>E168+E173+E181</f>
        <v>6453899</v>
      </c>
      <c r="F167" s="10">
        <f>F168+F173+F181</f>
        <v>3038058</v>
      </c>
    </row>
    <row r="168" spans="1:12" ht="63" x14ac:dyDescent="0.25">
      <c r="A168" s="11" t="s">
        <v>45</v>
      </c>
      <c r="B168" s="11"/>
      <c r="C168" s="12" t="s">
        <v>46</v>
      </c>
      <c r="D168" s="37"/>
      <c r="E168" s="13">
        <f t="shared" ref="E168:F168" si="53">E169</f>
        <v>30000</v>
      </c>
      <c r="F168" s="13">
        <f t="shared" si="53"/>
        <v>0</v>
      </c>
    </row>
    <row r="169" spans="1:12" ht="47.25" x14ac:dyDescent="0.25">
      <c r="A169" s="38" t="s">
        <v>47</v>
      </c>
      <c r="B169" s="38"/>
      <c r="C169" s="39" t="s">
        <v>48</v>
      </c>
      <c r="D169" s="28"/>
      <c r="E169" s="35">
        <f>E170</f>
        <v>30000</v>
      </c>
      <c r="F169" s="35">
        <f>F170</f>
        <v>0</v>
      </c>
    </row>
    <row r="170" spans="1:12" ht="31.5" x14ac:dyDescent="0.25">
      <c r="A170" s="18" t="s">
        <v>49</v>
      </c>
      <c r="B170" s="18"/>
      <c r="C170" s="19" t="s">
        <v>50</v>
      </c>
      <c r="D170" s="18"/>
      <c r="E170" s="20">
        <f t="shared" ref="E170:F171" si="54">E171</f>
        <v>30000</v>
      </c>
      <c r="F170" s="20">
        <f t="shared" si="54"/>
        <v>0</v>
      </c>
    </row>
    <row r="171" spans="1:12" ht="31.5" x14ac:dyDescent="0.25">
      <c r="A171" s="28" t="s">
        <v>51</v>
      </c>
      <c r="B171" s="28"/>
      <c r="C171" s="29" t="s">
        <v>52</v>
      </c>
      <c r="D171" s="28"/>
      <c r="E171" s="30">
        <f t="shared" si="54"/>
        <v>30000</v>
      </c>
      <c r="F171" s="30">
        <f t="shared" si="54"/>
        <v>0</v>
      </c>
    </row>
    <row r="172" spans="1:12" ht="31.5" x14ac:dyDescent="0.25">
      <c r="A172" s="31" t="s">
        <v>44</v>
      </c>
      <c r="B172" s="31"/>
      <c r="C172" s="32"/>
      <c r="D172" s="33">
        <v>200</v>
      </c>
      <c r="E172" s="34">
        <v>30000</v>
      </c>
      <c r="F172" s="34">
        <v>0</v>
      </c>
    </row>
    <row r="173" spans="1:12" ht="63" x14ac:dyDescent="0.25">
      <c r="A173" s="11" t="s">
        <v>209</v>
      </c>
      <c r="B173" s="11"/>
      <c r="C173" s="12" t="s">
        <v>210</v>
      </c>
      <c r="D173" s="37"/>
      <c r="E173" s="13">
        <f t="shared" ref="E173:F173" si="55">E174</f>
        <v>1384200</v>
      </c>
      <c r="F173" s="13">
        <f t="shared" si="55"/>
        <v>37400</v>
      </c>
    </row>
    <row r="174" spans="1:12" ht="47.25" x14ac:dyDescent="0.25">
      <c r="A174" s="38" t="s">
        <v>211</v>
      </c>
      <c r="B174" s="38"/>
      <c r="C174" s="39" t="s">
        <v>212</v>
      </c>
      <c r="D174" s="28"/>
      <c r="E174" s="35">
        <f t="shared" ref="E174:F174" si="56">E176+E179</f>
        <v>1384200</v>
      </c>
      <c r="F174" s="35">
        <f t="shared" si="56"/>
        <v>37400</v>
      </c>
    </row>
    <row r="175" spans="1:12" ht="31.5" x14ac:dyDescent="0.25">
      <c r="A175" s="18" t="s">
        <v>213</v>
      </c>
      <c r="B175" s="18"/>
      <c r="C175" s="19" t="s">
        <v>214</v>
      </c>
      <c r="D175" s="40"/>
      <c r="E175" s="20">
        <f t="shared" ref="E175:F176" si="57">E176</f>
        <v>156200</v>
      </c>
      <c r="F175" s="20">
        <f t="shared" si="57"/>
        <v>37400</v>
      </c>
      <c r="J175" s="57"/>
      <c r="K175" s="57"/>
      <c r="L175" s="57"/>
    </row>
    <row r="176" spans="1:12" ht="63" x14ac:dyDescent="0.25">
      <c r="A176" s="28" t="s">
        <v>215</v>
      </c>
      <c r="B176" s="28"/>
      <c r="C176" s="29" t="s">
        <v>216</v>
      </c>
      <c r="D176" s="28"/>
      <c r="E176" s="30">
        <f t="shared" si="57"/>
        <v>156200</v>
      </c>
      <c r="F176" s="30">
        <f t="shared" si="57"/>
        <v>37400</v>
      </c>
    </row>
    <row r="177" spans="1:9" ht="15.75" x14ac:dyDescent="0.25">
      <c r="A177" s="58" t="s">
        <v>61</v>
      </c>
      <c r="B177" s="58"/>
      <c r="C177" s="32"/>
      <c r="D177" s="33">
        <v>500</v>
      </c>
      <c r="E177" s="34">
        <v>156200</v>
      </c>
      <c r="F177" s="34">
        <v>37400</v>
      </c>
    </row>
    <row r="178" spans="1:9" ht="31.5" x14ac:dyDescent="0.25">
      <c r="A178" s="18" t="s">
        <v>217</v>
      </c>
      <c r="B178" s="18"/>
      <c r="C178" s="19" t="s">
        <v>218</v>
      </c>
      <c r="D178" s="18"/>
      <c r="E178" s="20">
        <f t="shared" ref="E178:F179" si="58">E179</f>
        <v>1228000</v>
      </c>
      <c r="F178" s="20">
        <f t="shared" si="58"/>
        <v>0</v>
      </c>
    </row>
    <row r="179" spans="1:9" ht="78.75" x14ac:dyDescent="0.25">
      <c r="A179" s="16" t="s">
        <v>219</v>
      </c>
      <c r="B179" s="16"/>
      <c r="C179" s="21" t="s">
        <v>220</v>
      </c>
      <c r="D179" s="16"/>
      <c r="E179" s="22">
        <f t="shared" si="58"/>
        <v>1228000</v>
      </c>
      <c r="F179" s="22">
        <f t="shared" si="58"/>
        <v>0</v>
      </c>
    </row>
    <row r="180" spans="1:9" ht="31.5" x14ac:dyDescent="0.25">
      <c r="A180" s="31" t="s">
        <v>44</v>
      </c>
      <c r="B180" s="31"/>
      <c r="C180" s="21"/>
      <c r="D180" s="24">
        <v>200</v>
      </c>
      <c r="E180" s="25">
        <v>1228000</v>
      </c>
      <c r="F180" s="25">
        <v>0</v>
      </c>
    </row>
    <row r="181" spans="1:9" ht="15.75" x14ac:dyDescent="0.25">
      <c r="A181" s="11" t="s">
        <v>172</v>
      </c>
      <c r="B181" s="11"/>
      <c r="C181" s="51" t="s">
        <v>173</v>
      </c>
      <c r="D181" s="37"/>
      <c r="E181" s="52">
        <f>E182+E184+E187+E190+E193+E196</f>
        <v>5039699</v>
      </c>
      <c r="F181" s="52">
        <f>F182+F184+F187+F190+F193+F196</f>
        <v>3000658</v>
      </c>
    </row>
    <row r="182" spans="1:9" ht="15.75" x14ac:dyDescent="0.25">
      <c r="A182" s="49" t="s">
        <v>177</v>
      </c>
      <c r="B182" s="49"/>
      <c r="C182" s="53" t="s">
        <v>178</v>
      </c>
      <c r="D182" s="28"/>
      <c r="E182" s="22">
        <f>SUM(E183:E183)</f>
        <v>4667366</v>
      </c>
      <c r="F182" s="22">
        <f>SUM(F183:F183)</f>
        <v>3000658</v>
      </c>
    </row>
    <row r="183" spans="1:9" ht="78.75" x14ac:dyDescent="0.25">
      <c r="A183" s="31" t="s">
        <v>176</v>
      </c>
      <c r="B183" s="31"/>
      <c r="C183" s="32"/>
      <c r="D183" s="33">
        <v>100</v>
      </c>
      <c r="E183" s="25">
        <v>4667366</v>
      </c>
      <c r="F183" s="25">
        <v>3000658</v>
      </c>
    </row>
    <row r="184" spans="1:9" ht="63" x14ac:dyDescent="0.25">
      <c r="A184" s="50" t="s">
        <v>221</v>
      </c>
      <c r="B184" s="50"/>
      <c r="C184" s="53" t="s">
        <v>222</v>
      </c>
      <c r="D184" s="28"/>
      <c r="E184" s="22">
        <f t="shared" ref="E184:F184" si="59">SUM(E185:E186)</f>
        <v>80672</v>
      </c>
      <c r="F184" s="22">
        <f t="shared" si="59"/>
        <v>0</v>
      </c>
    </row>
    <row r="185" spans="1:9" ht="78.75" x14ac:dyDescent="0.25">
      <c r="A185" s="31" t="s">
        <v>176</v>
      </c>
      <c r="B185" s="31"/>
      <c r="C185" s="32"/>
      <c r="D185" s="33">
        <v>100</v>
      </c>
      <c r="E185" s="25">
        <v>62055</v>
      </c>
      <c r="F185" s="25">
        <v>0</v>
      </c>
    </row>
    <row r="186" spans="1:9" ht="31.5" x14ac:dyDescent="0.25">
      <c r="A186" s="31" t="s">
        <v>44</v>
      </c>
      <c r="B186" s="31"/>
      <c r="C186" s="32"/>
      <c r="D186" s="33">
        <v>200</v>
      </c>
      <c r="E186" s="25">
        <v>18617</v>
      </c>
      <c r="F186" s="25">
        <v>0</v>
      </c>
    </row>
    <row r="187" spans="1:9" ht="63" x14ac:dyDescent="0.25">
      <c r="A187" s="50" t="s">
        <v>223</v>
      </c>
      <c r="B187" s="50"/>
      <c r="C187" s="53" t="s">
        <v>224</v>
      </c>
      <c r="D187" s="28"/>
      <c r="E187" s="22">
        <f t="shared" ref="E187:F187" si="60">SUM(E188:E189)</f>
        <v>74467</v>
      </c>
      <c r="F187" s="22">
        <f t="shared" si="60"/>
        <v>0</v>
      </c>
    </row>
    <row r="188" spans="1:9" ht="78.75" x14ac:dyDescent="0.25">
      <c r="A188" s="31" t="s">
        <v>176</v>
      </c>
      <c r="B188" s="31"/>
      <c r="C188" s="32"/>
      <c r="D188" s="33">
        <v>100</v>
      </c>
      <c r="E188" s="25">
        <v>57282</v>
      </c>
      <c r="F188" s="25">
        <v>0</v>
      </c>
    </row>
    <row r="189" spans="1:9" ht="31.5" x14ac:dyDescent="0.25">
      <c r="A189" s="31" t="s">
        <v>44</v>
      </c>
      <c r="B189" s="31"/>
      <c r="C189" s="32"/>
      <c r="D189" s="33">
        <v>200</v>
      </c>
      <c r="E189" s="25">
        <v>17185</v>
      </c>
      <c r="F189" s="25">
        <v>0</v>
      </c>
    </row>
    <row r="190" spans="1:9" ht="63" x14ac:dyDescent="0.25">
      <c r="A190" s="50" t="s">
        <v>225</v>
      </c>
      <c r="B190" s="50"/>
      <c r="C190" s="53" t="s">
        <v>226</v>
      </c>
      <c r="D190" s="28"/>
      <c r="E190" s="22">
        <f t="shared" ref="E190:F190" si="61">SUM(E191:E192)</f>
        <v>74467</v>
      </c>
      <c r="F190" s="22">
        <f t="shared" si="61"/>
        <v>0</v>
      </c>
    </row>
    <row r="191" spans="1:9" ht="78.75" x14ac:dyDescent="0.25">
      <c r="A191" s="31" t="s">
        <v>176</v>
      </c>
      <c r="B191" s="31"/>
      <c r="C191" s="32"/>
      <c r="D191" s="33">
        <v>100</v>
      </c>
      <c r="E191" s="25">
        <v>57282</v>
      </c>
      <c r="F191" s="25">
        <v>0</v>
      </c>
    </row>
    <row r="192" spans="1:9" ht="31.5" x14ac:dyDescent="0.25">
      <c r="A192" s="31" t="s">
        <v>44</v>
      </c>
      <c r="B192" s="31"/>
      <c r="C192" s="32"/>
      <c r="D192" s="33">
        <v>200</v>
      </c>
      <c r="E192" s="25">
        <v>17185</v>
      </c>
      <c r="F192" s="25">
        <v>0</v>
      </c>
      <c r="H192" s="59"/>
      <c r="I192" s="59"/>
    </row>
    <row r="193" spans="1:6" ht="63" x14ac:dyDescent="0.25">
      <c r="A193" s="50" t="s">
        <v>227</v>
      </c>
      <c r="B193" s="50"/>
      <c r="C193" s="53" t="s">
        <v>228</v>
      </c>
      <c r="D193" s="28"/>
      <c r="E193" s="22">
        <f t="shared" ref="E193:F193" si="62">SUM(E194:E195)</f>
        <v>74467</v>
      </c>
      <c r="F193" s="22">
        <f t="shared" si="62"/>
        <v>0</v>
      </c>
    </row>
    <row r="194" spans="1:6" ht="78.75" x14ac:dyDescent="0.25">
      <c r="A194" s="31" t="s">
        <v>176</v>
      </c>
      <c r="B194" s="31"/>
      <c r="C194" s="32"/>
      <c r="D194" s="33">
        <v>100</v>
      </c>
      <c r="E194" s="25">
        <v>57282</v>
      </c>
      <c r="F194" s="25">
        <v>0</v>
      </c>
    </row>
    <row r="195" spans="1:6" ht="31.5" x14ac:dyDescent="0.25">
      <c r="A195" s="31" t="s">
        <v>44</v>
      </c>
      <c r="B195" s="31"/>
      <c r="C195" s="32"/>
      <c r="D195" s="33">
        <v>200</v>
      </c>
      <c r="E195" s="25">
        <v>17185</v>
      </c>
      <c r="F195" s="25">
        <v>0</v>
      </c>
    </row>
    <row r="196" spans="1:6" ht="63" x14ac:dyDescent="0.25">
      <c r="A196" s="50" t="s">
        <v>229</v>
      </c>
      <c r="B196" s="50"/>
      <c r="C196" s="53" t="s">
        <v>230</v>
      </c>
      <c r="D196" s="28"/>
      <c r="E196" s="22">
        <f t="shared" ref="E196:F196" si="63">SUM(E197:E198)</f>
        <v>68260</v>
      </c>
      <c r="F196" s="22">
        <f t="shared" si="63"/>
        <v>0</v>
      </c>
    </row>
    <row r="197" spans="1:6" ht="78.75" x14ac:dyDescent="0.25">
      <c r="A197" s="31" t="s">
        <v>176</v>
      </c>
      <c r="B197" s="31"/>
      <c r="C197" s="32"/>
      <c r="D197" s="33">
        <v>100</v>
      </c>
      <c r="E197" s="25">
        <v>52508</v>
      </c>
      <c r="F197" s="25">
        <v>0</v>
      </c>
    </row>
    <row r="198" spans="1:6" ht="31.5" x14ac:dyDescent="0.25">
      <c r="A198" s="31" t="s">
        <v>44</v>
      </c>
      <c r="B198" s="31"/>
      <c r="C198" s="32"/>
      <c r="D198" s="33">
        <v>200</v>
      </c>
      <c r="E198" s="25">
        <v>15752</v>
      </c>
      <c r="F198" s="25">
        <v>0</v>
      </c>
    </row>
    <row r="199" spans="1:6" ht="38.25" customHeight="1" x14ac:dyDescent="0.25">
      <c r="A199" s="55" t="s">
        <v>231</v>
      </c>
      <c r="B199" s="56">
        <v>803</v>
      </c>
      <c r="C199" s="5"/>
      <c r="D199" s="9"/>
      <c r="E199" s="10">
        <f>E200+E238+E257+E262+E281</f>
        <v>290441652</v>
      </c>
      <c r="F199" s="10">
        <f>F200+F238+F257+F262+F281</f>
        <v>263618966</v>
      </c>
    </row>
    <row r="200" spans="1:6" ht="47.25" x14ac:dyDescent="0.25">
      <c r="A200" s="11" t="s">
        <v>232</v>
      </c>
      <c r="B200" s="11"/>
      <c r="C200" s="12" t="s">
        <v>233</v>
      </c>
      <c r="D200" s="37"/>
      <c r="E200" s="13">
        <f t="shared" ref="E200:F200" si="64">E201</f>
        <v>283991392</v>
      </c>
      <c r="F200" s="13">
        <f t="shared" si="64"/>
        <v>257795485</v>
      </c>
    </row>
    <row r="201" spans="1:6" ht="47.25" x14ac:dyDescent="0.25">
      <c r="A201" s="38" t="s">
        <v>234</v>
      </c>
      <c r="B201" s="38"/>
      <c r="C201" s="39" t="s">
        <v>235</v>
      </c>
      <c r="D201" s="28"/>
      <c r="E201" s="35">
        <f>E202+E223+E232+E235</f>
        <v>283991392</v>
      </c>
      <c r="F201" s="35">
        <f>F202+F223+F232+F235</f>
        <v>257795485</v>
      </c>
    </row>
    <row r="202" spans="1:6" ht="78.75" x14ac:dyDescent="0.25">
      <c r="A202" s="60" t="s">
        <v>236</v>
      </c>
      <c r="B202" s="60"/>
      <c r="C202" s="19" t="s">
        <v>237</v>
      </c>
      <c r="D202" s="18"/>
      <c r="E202" s="20">
        <f t="shared" ref="E202:F202" si="65">E203+E205+E207+E209+E211+E213+E215+E217+E219+E221</f>
        <v>262181799</v>
      </c>
      <c r="F202" s="20">
        <f t="shared" si="65"/>
        <v>238167832</v>
      </c>
    </row>
    <row r="203" spans="1:6" ht="47.25" x14ac:dyDescent="0.25">
      <c r="A203" s="16" t="s">
        <v>238</v>
      </c>
      <c r="B203" s="16"/>
      <c r="C203" s="21" t="s">
        <v>239</v>
      </c>
      <c r="D203" s="28"/>
      <c r="E203" s="30">
        <f t="shared" ref="E203:F203" si="66">E204</f>
        <v>13941471</v>
      </c>
      <c r="F203" s="30">
        <f t="shared" si="66"/>
        <v>8237925</v>
      </c>
    </row>
    <row r="204" spans="1:6" ht="47.25" x14ac:dyDescent="0.25">
      <c r="A204" s="31" t="s">
        <v>19</v>
      </c>
      <c r="B204" s="31"/>
      <c r="C204" s="32"/>
      <c r="D204" s="33">
        <v>600</v>
      </c>
      <c r="E204" s="25">
        <v>13941471</v>
      </c>
      <c r="F204" s="25">
        <v>8237925</v>
      </c>
    </row>
    <row r="205" spans="1:6" ht="47.25" x14ac:dyDescent="0.25">
      <c r="A205" s="16" t="s">
        <v>240</v>
      </c>
      <c r="B205" s="16"/>
      <c r="C205" s="21" t="s">
        <v>241</v>
      </c>
      <c r="D205" s="28"/>
      <c r="E205" s="30">
        <f t="shared" ref="E205:F205" si="67">E206</f>
        <v>36902973</v>
      </c>
      <c r="F205" s="30">
        <f t="shared" si="67"/>
        <v>23500098</v>
      </c>
    </row>
    <row r="206" spans="1:6" ht="47.25" x14ac:dyDescent="0.25">
      <c r="A206" s="31" t="s">
        <v>19</v>
      </c>
      <c r="B206" s="31"/>
      <c r="C206" s="32"/>
      <c r="D206" s="33">
        <v>600</v>
      </c>
      <c r="E206" s="34">
        <v>36902973</v>
      </c>
      <c r="F206" s="34">
        <v>23500098</v>
      </c>
    </row>
    <row r="207" spans="1:6" ht="47.25" x14ac:dyDescent="0.25">
      <c r="A207" s="16" t="s">
        <v>242</v>
      </c>
      <c r="B207" s="16"/>
      <c r="C207" s="21" t="s">
        <v>243</v>
      </c>
      <c r="D207" s="28"/>
      <c r="E207" s="30">
        <f t="shared" ref="E207:F207" si="68">E208</f>
        <v>4518760</v>
      </c>
      <c r="F207" s="30">
        <f t="shared" si="68"/>
        <v>2479100</v>
      </c>
    </row>
    <row r="208" spans="1:6" ht="47.25" x14ac:dyDescent="0.25">
      <c r="A208" s="31" t="s">
        <v>19</v>
      </c>
      <c r="B208" s="31"/>
      <c r="C208" s="32"/>
      <c r="D208" s="33">
        <v>600</v>
      </c>
      <c r="E208" s="34">
        <v>4518760</v>
      </c>
      <c r="F208" s="34">
        <v>2479100</v>
      </c>
    </row>
    <row r="209" spans="1:6" ht="31.5" x14ac:dyDescent="0.25">
      <c r="A209" s="16" t="s">
        <v>244</v>
      </c>
      <c r="B209" s="16"/>
      <c r="C209" s="21" t="s">
        <v>245</v>
      </c>
      <c r="D209" s="28"/>
      <c r="E209" s="30">
        <f t="shared" ref="E209:F209" si="69">E210</f>
        <v>7316700</v>
      </c>
      <c r="F209" s="30">
        <f t="shared" si="69"/>
        <v>4175900</v>
      </c>
    </row>
    <row r="210" spans="1:6" ht="47.25" x14ac:dyDescent="0.25">
      <c r="A210" s="31" t="s">
        <v>19</v>
      </c>
      <c r="B210" s="31"/>
      <c r="C210" s="32"/>
      <c r="D210" s="33">
        <v>600</v>
      </c>
      <c r="E210" s="34">
        <v>7316700</v>
      </c>
      <c r="F210" s="34">
        <v>4175900</v>
      </c>
    </row>
    <row r="211" spans="1:6" ht="63" x14ac:dyDescent="0.25">
      <c r="A211" s="16" t="s">
        <v>246</v>
      </c>
      <c r="B211" s="16"/>
      <c r="C211" s="21" t="s">
        <v>247</v>
      </c>
      <c r="D211" s="28"/>
      <c r="E211" s="30">
        <f t="shared" ref="E211:F211" si="70">E212</f>
        <v>7779994</v>
      </c>
      <c r="F211" s="30">
        <f t="shared" si="70"/>
        <v>7873438</v>
      </c>
    </row>
    <row r="212" spans="1:6" ht="47.25" x14ac:dyDescent="0.25">
      <c r="A212" s="31" t="s">
        <v>19</v>
      </c>
      <c r="B212" s="31"/>
      <c r="C212" s="32"/>
      <c r="D212" s="33">
        <v>600</v>
      </c>
      <c r="E212" s="34">
        <v>7779994</v>
      </c>
      <c r="F212" s="34">
        <v>7873438</v>
      </c>
    </row>
    <row r="213" spans="1:6" ht="47.25" x14ac:dyDescent="0.25">
      <c r="A213" s="28" t="s">
        <v>248</v>
      </c>
      <c r="B213" s="28"/>
      <c r="C213" s="21" t="s">
        <v>249</v>
      </c>
      <c r="D213" s="28"/>
      <c r="E213" s="30">
        <f t="shared" ref="E213:F213" si="71">E214</f>
        <v>149537254</v>
      </c>
      <c r="F213" s="30">
        <f t="shared" si="71"/>
        <v>149537254</v>
      </c>
    </row>
    <row r="214" spans="1:6" ht="47.25" x14ac:dyDescent="0.25">
      <c r="A214" s="31" t="s">
        <v>19</v>
      </c>
      <c r="B214" s="31"/>
      <c r="C214" s="32"/>
      <c r="D214" s="33">
        <v>600</v>
      </c>
      <c r="E214" s="34">
        <v>149537254</v>
      </c>
      <c r="F214" s="34">
        <v>149537254</v>
      </c>
    </row>
    <row r="215" spans="1:6" ht="47.25" x14ac:dyDescent="0.25">
      <c r="A215" s="28" t="s">
        <v>250</v>
      </c>
      <c r="B215" s="28"/>
      <c r="C215" s="21" t="s">
        <v>251</v>
      </c>
      <c r="D215" s="28"/>
      <c r="E215" s="30">
        <f t="shared" ref="E215:F215" si="72">E216</f>
        <v>6034340</v>
      </c>
      <c r="F215" s="30">
        <f t="shared" si="72"/>
        <v>6034340</v>
      </c>
    </row>
    <row r="216" spans="1:6" ht="47.25" x14ac:dyDescent="0.25">
      <c r="A216" s="31" t="s">
        <v>19</v>
      </c>
      <c r="B216" s="31"/>
      <c r="C216" s="43"/>
      <c r="D216" s="33">
        <v>600</v>
      </c>
      <c r="E216" s="34">
        <v>6034340</v>
      </c>
      <c r="F216" s="34">
        <v>6034340</v>
      </c>
    </row>
    <row r="217" spans="1:6" ht="47.25" x14ac:dyDescent="0.25">
      <c r="A217" s="28" t="s">
        <v>252</v>
      </c>
      <c r="B217" s="28"/>
      <c r="C217" s="21" t="s">
        <v>253</v>
      </c>
      <c r="D217" s="28"/>
      <c r="E217" s="30">
        <f t="shared" ref="E217:F217" si="73">E218</f>
        <v>27030646</v>
      </c>
      <c r="F217" s="30">
        <f t="shared" si="73"/>
        <v>27030646</v>
      </c>
    </row>
    <row r="218" spans="1:6" ht="47.25" x14ac:dyDescent="0.25">
      <c r="A218" s="31" t="s">
        <v>19</v>
      </c>
      <c r="B218" s="31"/>
      <c r="C218" s="43"/>
      <c r="D218" s="33">
        <v>600</v>
      </c>
      <c r="E218" s="34">
        <v>27030646</v>
      </c>
      <c r="F218" s="34">
        <v>27030646</v>
      </c>
    </row>
    <row r="219" spans="1:6" ht="47.25" x14ac:dyDescent="0.25">
      <c r="A219" s="28" t="s">
        <v>254</v>
      </c>
      <c r="B219" s="28"/>
      <c r="C219" s="29" t="s">
        <v>255</v>
      </c>
      <c r="D219" s="28"/>
      <c r="E219" s="30">
        <f t="shared" ref="E219:F219" si="74">E220</f>
        <v>2737207</v>
      </c>
      <c r="F219" s="30">
        <f t="shared" si="74"/>
        <v>2737207</v>
      </c>
    </row>
    <row r="220" spans="1:6" ht="47.25" x14ac:dyDescent="0.25">
      <c r="A220" s="31" t="s">
        <v>19</v>
      </c>
      <c r="B220" s="31"/>
      <c r="C220" s="32"/>
      <c r="D220" s="33">
        <v>600</v>
      </c>
      <c r="E220" s="34">
        <v>2737207</v>
      </c>
      <c r="F220" s="34">
        <v>2737207</v>
      </c>
    </row>
    <row r="221" spans="1:6" ht="63" x14ac:dyDescent="0.25">
      <c r="A221" s="28" t="s">
        <v>256</v>
      </c>
      <c r="B221" s="28"/>
      <c r="C221" s="29" t="s">
        <v>257</v>
      </c>
      <c r="D221" s="28"/>
      <c r="E221" s="30">
        <f t="shared" ref="E221:F221" si="75">E222</f>
        <v>6382454</v>
      </c>
      <c r="F221" s="30">
        <f t="shared" si="75"/>
        <v>6561924</v>
      </c>
    </row>
    <row r="222" spans="1:6" ht="38.25" customHeight="1" x14ac:dyDescent="0.25">
      <c r="A222" s="31" t="s">
        <v>19</v>
      </c>
      <c r="B222" s="31"/>
      <c r="C222" s="32"/>
      <c r="D222" s="33">
        <v>600</v>
      </c>
      <c r="E222" s="34">
        <v>6382454</v>
      </c>
      <c r="F222" s="34">
        <v>6561924</v>
      </c>
    </row>
    <row r="223" spans="1:6" ht="31.5" x14ac:dyDescent="0.25">
      <c r="A223" s="60" t="s">
        <v>258</v>
      </c>
      <c r="B223" s="60"/>
      <c r="C223" s="47" t="s">
        <v>259</v>
      </c>
      <c r="D223" s="18"/>
      <c r="E223" s="20">
        <f>E224+E226+E229</f>
        <v>19178853</v>
      </c>
      <c r="F223" s="20">
        <f>F224+F226+F229</f>
        <v>19178853</v>
      </c>
    </row>
    <row r="224" spans="1:6" ht="78.75" x14ac:dyDescent="0.25">
      <c r="A224" s="28" t="s">
        <v>260</v>
      </c>
      <c r="B224" s="28"/>
      <c r="C224" s="21" t="s">
        <v>261</v>
      </c>
      <c r="D224" s="28"/>
      <c r="E224" s="30">
        <f>SUM(E225:E225)</f>
        <v>903192</v>
      </c>
      <c r="F224" s="30">
        <f>SUM(F225:F225)</f>
        <v>903192</v>
      </c>
    </row>
    <row r="225" spans="1:6" ht="36.75" customHeight="1" x14ac:dyDescent="0.25">
      <c r="A225" s="31" t="s">
        <v>19</v>
      </c>
      <c r="B225" s="31"/>
      <c r="C225" s="21"/>
      <c r="D225" s="33">
        <v>600</v>
      </c>
      <c r="E225" s="34">
        <v>903192</v>
      </c>
      <c r="F225" s="34">
        <v>903192</v>
      </c>
    </row>
    <row r="226" spans="1:6" ht="63" x14ac:dyDescent="0.25">
      <c r="A226" s="28" t="s">
        <v>263</v>
      </c>
      <c r="B226" s="28"/>
      <c r="C226" s="21" t="s">
        <v>264</v>
      </c>
      <c r="D226" s="28"/>
      <c r="E226" s="30">
        <f t="shared" ref="E226:F226" si="76">SUM(E227:E228)</f>
        <v>17677559</v>
      </c>
      <c r="F226" s="30">
        <f t="shared" si="76"/>
        <v>17677559</v>
      </c>
    </row>
    <row r="227" spans="1:6" ht="31.5" x14ac:dyDescent="0.25">
      <c r="A227" s="31" t="s">
        <v>44</v>
      </c>
      <c r="B227" s="31"/>
      <c r="C227" s="32"/>
      <c r="D227" s="33">
        <v>200</v>
      </c>
      <c r="E227" s="34">
        <v>9234795</v>
      </c>
      <c r="F227" s="34">
        <v>9234795</v>
      </c>
    </row>
    <row r="228" spans="1:6" ht="15.75" x14ac:dyDescent="0.25">
      <c r="A228" s="33" t="s">
        <v>262</v>
      </c>
      <c r="B228" s="33"/>
      <c r="C228" s="29"/>
      <c r="D228" s="33">
        <v>300</v>
      </c>
      <c r="E228" s="34">
        <v>8442764</v>
      </c>
      <c r="F228" s="34">
        <v>8442764</v>
      </c>
    </row>
    <row r="229" spans="1:6" ht="31.5" x14ac:dyDescent="0.25">
      <c r="A229" s="28" t="s">
        <v>265</v>
      </c>
      <c r="B229" s="28"/>
      <c r="C229" s="21" t="s">
        <v>266</v>
      </c>
      <c r="D229" s="28"/>
      <c r="E229" s="30">
        <f>SUM(E230:E231)</f>
        <v>598102</v>
      </c>
      <c r="F229" s="30">
        <f>SUM(F230:F231)</f>
        <v>598102</v>
      </c>
    </row>
    <row r="230" spans="1:6" ht="15.75" x14ac:dyDescent="0.25">
      <c r="A230" s="33" t="s">
        <v>262</v>
      </c>
      <c r="B230" s="33"/>
      <c r="C230" s="29"/>
      <c r="D230" s="33">
        <v>300</v>
      </c>
      <c r="E230" s="34">
        <v>301136</v>
      </c>
      <c r="F230" s="34">
        <v>301136</v>
      </c>
    </row>
    <row r="231" spans="1:6" ht="47.25" x14ac:dyDescent="0.25">
      <c r="A231" s="31" t="s">
        <v>19</v>
      </c>
      <c r="B231" s="31"/>
      <c r="C231" s="32"/>
      <c r="D231" s="33">
        <v>600</v>
      </c>
      <c r="E231" s="34">
        <v>296966</v>
      </c>
      <c r="F231" s="34">
        <v>296966</v>
      </c>
    </row>
    <row r="232" spans="1:6" ht="31.5" x14ac:dyDescent="0.25">
      <c r="A232" s="60" t="s">
        <v>267</v>
      </c>
      <c r="B232" s="60"/>
      <c r="C232" s="47" t="s">
        <v>268</v>
      </c>
      <c r="D232" s="33"/>
      <c r="E232" s="20">
        <f t="shared" ref="E232:F233" si="77">E233</f>
        <v>786300</v>
      </c>
      <c r="F232" s="20">
        <f t="shared" si="77"/>
        <v>448800</v>
      </c>
    </row>
    <row r="233" spans="1:6" ht="47.25" x14ac:dyDescent="0.25">
      <c r="A233" s="61" t="s">
        <v>269</v>
      </c>
      <c r="B233" s="61"/>
      <c r="C233" s="21" t="s">
        <v>270</v>
      </c>
      <c r="D233" s="33"/>
      <c r="E233" s="30">
        <f t="shared" si="77"/>
        <v>786300</v>
      </c>
      <c r="F233" s="30">
        <f t="shared" si="77"/>
        <v>448800</v>
      </c>
    </row>
    <row r="234" spans="1:6" ht="47.25" x14ac:dyDescent="0.25">
      <c r="A234" s="31" t="s">
        <v>19</v>
      </c>
      <c r="B234" s="31"/>
      <c r="C234" s="62"/>
      <c r="D234" s="33">
        <v>600</v>
      </c>
      <c r="E234" s="34">
        <v>786300</v>
      </c>
      <c r="F234" s="34">
        <v>448800</v>
      </c>
    </row>
    <row r="235" spans="1:6" ht="15.75" x14ac:dyDescent="0.25">
      <c r="A235" s="63" t="s">
        <v>271</v>
      </c>
      <c r="B235" s="64"/>
      <c r="C235" s="65" t="s">
        <v>272</v>
      </c>
      <c r="D235" s="33"/>
      <c r="E235" s="20">
        <f t="shared" ref="E235:F236" si="78">E236</f>
        <v>1844440</v>
      </c>
      <c r="F235" s="20">
        <f t="shared" si="78"/>
        <v>0</v>
      </c>
    </row>
    <row r="236" spans="1:6" ht="63" x14ac:dyDescent="0.25">
      <c r="A236" s="66" t="s">
        <v>273</v>
      </c>
      <c r="B236" s="67"/>
      <c r="C236" s="68" t="s">
        <v>274</v>
      </c>
      <c r="D236" s="33"/>
      <c r="E236" s="30">
        <f t="shared" si="78"/>
        <v>1844440</v>
      </c>
      <c r="F236" s="30">
        <f t="shared" si="78"/>
        <v>0</v>
      </c>
    </row>
    <row r="237" spans="1:6" ht="47.25" x14ac:dyDescent="0.25">
      <c r="A237" s="69" t="s">
        <v>19</v>
      </c>
      <c r="B237" s="69"/>
      <c r="C237" s="62"/>
      <c r="D237" s="33">
        <v>600</v>
      </c>
      <c r="E237" s="34">
        <v>1844440</v>
      </c>
      <c r="F237" s="34">
        <v>0</v>
      </c>
    </row>
    <row r="238" spans="1:6" ht="47.25" x14ac:dyDescent="0.25">
      <c r="A238" s="11" t="s">
        <v>11</v>
      </c>
      <c r="B238" s="11"/>
      <c r="C238" s="12" t="s">
        <v>12</v>
      </c>
      <c r="D238" s="11"/>
      <c r="E238" s="13">
        <f t="shared" ref="E238:F238" si="79">E239</f>
        <v>3759523</v>
      </c>
      <c r="F238" s="13">
        <f t="shared" si="79"/>
        <v>3759523</v>
      </c>
    </row>
    <row r="239" spans="1:6" ht="15.75" x14ac:dyDescent="0.25">
      <c r="A239" s="38" t="s">
        <v>275</v>
      </c>
      <c r="B239" s="38"/>
      <c r="C239" s="39" t="s">
        <v>276</v>
      </c>
      <c r="D239" s="38"/>
      <c r="E239" s="35">
        <f>E240+E252</f>
        <v>3759523</v>
      </c>
      <c r="F239" s="35">
        <f>F240+F252</f>
        <v>3759523</v>
      </c>
    </row>
    <row r="240" spans="1:6" ht="15.75" x14ac:dyDescent="0.25">
      <c r="A240" s="18" t="s">
        <v>277</v>
      </c>
      <c r="B240" s="18"/>
      <c r="C240" s="19" t="s">
        <v>278</v>
      </c>
      <c r="D240" s="18"/>
      <c r="E240" s="20">
        <f t="shared" ref="E240:F240" si="80">E241+E243+E245+E248+E250</f>
        <v>2575874</v>
      </c>
      <c r="F240" s="20">
        <f t="shared" si="80"/>
        <v>2575874</v>
      </c>
    </row>
    <row r="241" spans="1:6" ht="47.25" x14ac:dyDescent="0.25">
      <c r="A241" s="16" t="s">
        <v>279</v>
      </c>
      <c r="B241" s="16"/>
      <c r="C241" s="21" t="s">
        <v>280</v>
      </c>
      <c r="D241" s="16"/>
      <c r="E241" s="22">
        <f t="shared" ref="E241:F241" si="81">E242</f>
        <v>18864</v>
      </c>
      <c r="F241" s="22">
        <f t="shared" si="81"/>
        <v>18864</v>
      </c>
    </row>
    <row r="242" spans="1:6" ht="47.25" x14ac:dyDescent="0.25">
      <c r="A242" s="23" t="s">
        <v>19</v>
      </c>
      <c r="B242" s="23"/>
      <c r="C242" s="43"/>
      <c r="D242" s="24">
        <v>600</v>
      </c>
      <c r="E242" s="25">
        <v>18864</v>
      </c>
      <c r="F242" s="25">
        <v>18864</v>
      </c>
    </row>
    <row r="243" spans="1:6" ht="47.25" x14ac:dyDescent="0.25">
      <c r="A243" s="16" t="s">
        <v>281</v>
      </c>
      <c r="B243" s="16"/>
      <c r="C243" s="21" t="s">
        <v>282</v>
      </c>
      <c r="D243" s="16"/>
      <c r="E243" s="22">
        <f t="shared" ref="E243:F243" si="82">E244</f>
        <v>169776</v>
      </c>
      <c r="F243" s="22">
        <f t="shared" si="82"/>
        <v>169776</v>
      </c>
    </row>
    <row r="244" spans="1:6" ht="47.25" x14ac:dyDescent="0.25">
      <c r="A244" s="23" t="s">
        <v>19</v>
      </c>
      <c r="B244" s="23"/>
      <c r="C244" s="43"/>
      <c r="D244" s="24">
        <v>600</v>
      </c>
      <c r="E244" s="25">
        <v>169776</v>
      </c>
      <c r="F244" s="25">
        <v>169776</v>
      </c>
    </row>
    <row r="245" spans="1:6" ht="78.75" x14ac:dyDescent="0.25">
      <c r="A245" s="28" t="s">
        <v>283</v>
      </c>
      <c r="B245" s="28"/>
      <c r="C245" s="21" t="s">
        <v>284</v>
      </c>
      <c r="D245" s="28"/>
      <c r="E245" s="30">
        <f t="shared" ref="E245:F245" si="83">SUM(E246:E247)</f>
        <v>2332380</v>
      </c>
      <c r="F245" s="30">
        <f t="shared" si="83"/>
        <v>2332380</v>
      </c>
    </row>
    <row r="246" spans="1:6" ht="15.75" x14ac:dyDescent="0.25">
      <c r="A246" s="33" t="s">
        <v>262</v>
      </c>
      <c r="B246" s="33"/>
      <c r="C246" s="21"/>
      <c r="D246" s="33">
        <v>300</v>
      </c>
      <c r="E246" s="34">
        <v>2049240</v>
      </c>
      <c r="F246" s="34">
        <v>2049240</v>
      </c>
    </row>
    <row r="247" spans="1:6" ht="47.25" x14ac:dyDescent="0.25">
      <c r="A247" s="31" t="s">
        <v>19</v>
      </c>
      <c r="B247" s="31"/>
      <c r="C247" s="43"/>
      <c r="D247" s="33">
        <v>600</v>
      </c>
      <c r="E247" s="34">
        <v>283140</v>
      </c>
      <c r="F247" s="34">
        <v>283140</v>
      </c>
    </row>
    <row r="248" spans="1:6" ht="47.25" x14ac:dyDescent="0.25">
      <c r="A248" s="28" t="s">
        <v>285</v>
      </c>
      <c r="B248" s="28"/>
      <c r="C248" s="21" t="s">
        <v>286</v>
      </c>
      <c r="D248" s="28"/>
      <c r="E248" s="30">
        <f t="shared" ref="E248:F248" si="84">E249</f>
        <v>19947</v>
      </c>
      <c r="F248" s="30">
        <f t="shared" si="84"/>
        <v>19947</v>
      </c>
    </row>
    <row r="249" spans="1:6" ht="15.75" x14ac:dyDescent="0.25">
      <c r="A249" s="33" t="s">
        <v>262</v>
      </c>
      <c r="B249" s="33"/>
      <c r="C249" s="21"/>
      <c r="D249" s="33">
        <v>300</v>
      </c>
      <c r="E249" s="34">
        <v>19947</v>
      </c>
      <c r="F249" s="34">
        <v>19947</v>
      </c>
    </row>
    <row r="250" spans="1:6" ht="47.25" x14ac:dyDescent="0.25">
      <c r="A250" s="28" t="s">
        <v>287</v>
      </c>
      <c r="B250" s="28"/>
      <c r="C250" s="21" t="s">
        <v>288</v>
      </c>
      <c r="D250" s="28"/>
      <c r="E250" s="30">
        <f t="shared" ref="E250:F250" si="85">E251</f>
        <v>34907</v>
      </c>
      <c r="F250" s="30">
        <f t="shared" si="85"/>
        <v>34907</v>
      </c>
    </row>
    <row r="251" spans="1:6" ht="15.75" x14ac:dyDescent="0.25">
      <c r="A251" s="33" t="s">
        <v>262</v>
      </c>
      <c r="B251" s="33"/>
      <c r="C251" s="21"/>
      <c r="D251" s="33">
        <v>300</v>
      </c>
      <c r="E251" s="34">
        <v>34907</v>
      </c>
      <c r="F251" s="34">
        <v>34907</v>
      </c>
    </row>
    <row r="252" spans="1:6" ht="31.5" x14ac:dyDescent="0.25">
      <c r="A252" s="18" t="s">
        <v>289</v>
      </c>
      <c r="B252" s="18"/>
      <c r="C252" s="19" t="s">
        <v>290</v>
      </c>
      <c r="D252" s="18"/>
      <c r="E252" s="20">
        <f t="shared" ref="E252:F252" si="86">E253+E255</f>
        <v>1183649</v>
      </c>
      <c r="F252" s="20">
        <f t="shared" si="86"/>
        <v>1183649</v>
      </c>
    </row>
    <row r="253" spans="1:6" ht="63" x14ac:dyDescent="0.25">
      <c r="A253" s="28" t="s">
        <v>291</v>
      </c>
      <c r="B253" s="28"/>
      <c r="C253" s="21" t="s">
        <v>292</v>
      </c>
      <c r="D253" s="16"/>
      <c r="E253" s="22">
        <f t="shared" ref="E253:F253" si="87">E254</f>
        <v>236730</v>
      </c>
      <c r="F253" s="22">
        <f t="shared" si="87"/>
        <v>236730</v>
      </c>
    </row>
    <row r="254" spans="1:6" ht="47.25" x14ac:dyDescent="0.25">
      <c r="A254" s="23" t="s">
        <v>19</v>
      </c>
      <c r="B254" s="23"/>
      <c r="C254" s="43"/>
      <c r="D254" s="24">
        <v>600</v>
      </c>
      <c r="E254" s="25">
        <v>236730</v>
      </c>
      <c r="F254" s="25">
        <v>236730</v>
      </c>
    </row>
    <row r="255" spans="1:6" ht="63" x14ac:dyDescent="0.25">
      <c r="A255" s="28" t="s">
        <v>293</v>
      </c>
      <c r="B255" s="28"/>
      <c r="C255" s="21" t="s">
        <v>294</v>
      </c>
      <c r="D255" s="16"/>
      <c r="E255" s="22">
        <f t="shared" ref="E255:F255" si="88">E256</f>
        <v>946919</v>
      </c>
      <c r="F255" s="22">
        <f t="shared" si="88"/>
        <v>946919</v>
      </c>
    </row>
    <row r="256" spans="1:6" ht="47.25" x14ac:dyDescent="0.25">
      <c r="A256" s="23" t="s">
        <v>19</v>
      </c>
      <c r="B256" s="23"/>
      <c r="C256" s="43"/>
      <c r="D256" s="24">
        <v>600</v>
      </c>
      <c r="E256" s="25">
        <v>946919</v>
      </c>
      <c r="F256" s="25">
        <v>946919</v>
      </c>
    </row>
    <row r="257" spans="1:6" ht="47.25" x14ac:dyDescent="0.25">
      <c r="A257" s="26" t="s">
        <v>295</v>
      </c>
      <c r="B257" s="26"/>
      <c r="C257" s="27" t="s">
        <v>296</v>
      </c>
      <c r="D257" s="11"/>
      <c r="E257" s="13">
        <f t="shared" ref="E257:F259" si="89">E258</f>
        <v>30000</v>
      </c>
      <c r="F257" s="13">
        <f t="shared" si="89"/>
        <v>30000</v>
      </c>
    </row>
    <row r="258" spans="1:6" ht="47.25" x14ac:dyDescent="0.25">
      <c r="A258" s="14" t="s">
        <v>297</v>
      </c>
      <c r="B258" s="14"/>
      <c r="C258" s="15" t="s">
        <v>298</v>
      </c>
      <c r="D258" s="14"/>
      <c r="E258" s="17">
        <f t="shared" si="89"/>
        <v>30000</v>
      </c>
      <c r="F258" s="17">
        <f t="shared" si="89"/>
        <v>30000</v>
      </c>
    </row>
    <row r="259" spans="1:6" ht="47.25" x14ac:dyDescent="0.25">
      <c r="A259" s="18" t="s">
        <v>299</v>
      </c>
      <c r="B259" s="18"/>
      <c r="C259" s="19" t="s">
        <v>300</v>
      </c>
      <c r="D259" s="33"/>
      <c r="E259" s="20">
        <f t="shared" si="89"/>
        <v>30000</v>
      </c>
      <c r="F259" s="20">
        <f t="shared" si="89"/>
        <v>30000</v>
      </c>
    </row>
    <row r="260" spans="1:6" ht="31.5" x14ac:dyDescent="0.25">
      <c r="A260" s="16" t="s">
        <v>301</v>
      </c>
      <c r="B260" s="16"/>
      <c r="C260" s="21" t="s">
        <v>302</v>
      </c>
      <c r="D260" s="33"/>
      <c r="E260" s="22">
        <f>SUM(E261:E261)</f>
        <v>30000</v>
      </c>
      <c r="F260" s="22">
        <f>SUM(F261:F261)</f>
        <v>30000</v>
      </c>
    </row>
    <row r="261" spans="1:6" ht="47.25" x14ac:dyDescent="0.25">
      <c r="A261" s="31" t="s">
        <v>19</v>
      </c>
      <c r="B261" s="31"/>
      <c r="C261" s="32"/>
      <c r="D261" s="33">
        <v>600</v>
      </c>
      <c r="E261" s="25">
        <v>30000</v>
      </c>
      <c r="F261" s="25">
        <v>30000</v>
      </c>
    </row>
    <row r="262" spans="1:6" ht="63" x14ac:dyDescent="0.25">
      <c r="A262" s="26" t="s">
        <v>108</v>
      </c>
      <c r="B262" s="26"/>
      <c r="C262" s="27" t="s">
        <v>109</v>
      </c>
      <c r="D262" s="37"/>
      <c r="E262" s="13">
        <f t="shared" ref="E262:F262" si="90">E263+E270+E277</f>
        <v>89600</v>
      </c>
      <c r="F262" s="13">
        <f t="shared" si="90"/>
        <v>0</v>
      </c>
    </row>
    <row r="263" spans="1:6" ht="47.25" x14ac:dyDescent="0.25">
      <c r="A263" s="38" t="s">
        <v>303</v>
      </c>
      <c r="B263" s="38"/>
      <c r="C263" s="39" t="s">
        <v>304</v>
      </c>
      <c r="D263" s="28"/>
      <c r="E263" s="35">
        <f t="shared" ref="E263:F263" si="91">E264+E267</f>
        <v>59600</v>
      </c>
      <c r="F263" s="35">
        <f t="shared" si="91"/>
        <v>0</v>
      </c>
    </row>
    <row r="264" spans="1:6" ht="63" x14ac:dyDescent="0.25">
      <c r="A264" s="18" t="s">
        <v>305</v>
      </c>
      <c r="B264" s="18"/>
      <c r="C264" s="19" t="s">
        <v>306</v>
      </c>
      <c r="D264" s="18"/>
      <c r="E264" s="20">
        <f t="shared" ref="E264:F264" si="92">E265</f>
        <v>10000</v>
      </c>
      <c r="F264" s="20">
        <f t="shared" si="92"/>
        <v>0</v>
      </c>
    </row>
    <row r="265" spans="1:6" ht="31.5" x14ac:dyDescent="0.25">
      <c r="A265" s="28" t="s">
        <v>307</v>
      </c>
      <c r="B265" s="28"/>
      <c r="C265" s="29" t="s">
        <v>308</v>
      </c>
      <c r="D265" s="28"/>
      <c r="E265" s="22">
        <f t="shared" ref="E265:F265" si="93">SUM(E266:E266)</f>
        <v>10000</v>
      </c>
      <c r="F265" s="22">
        <f t="shared" si="93"/>
        <v>0</v>
      </c>
    </row>
    <row r="266" spans="1:6" ht="47.25" x14ac:dyDescent="0.25">
      <c r="A266" s="31" t="s">
        <v>19</v>
      </c>
      <c r="B266" s="31"/>
      <c r="C266" s="32"/>
      <c r="D266" s="33">
        <v>600</v>
      </c>
      <c r="E266" s="25">
        <v>10000</v>
      </c>
      <c r="F266" s="25">
        <v>0</v>
      </c>
    </row>
    <row r="267" spans="1:6" ht="47.25" x14ac:dyDescent="0.25">
      <c r="A267" s="18" t="s">
        <v>309</v>
      </c>
      <c r="B267" s="18"/>
      <c r="C267" s="19" t="s">
        <v>310</v>
      </c>
      <c r="D267" s="18"/>
      <c r="E267" s="20">
        <f t="shared" ref="E267:F267" si="94">E268</f>
        <v>49600</v>
      </c>
      <c r="F267" s="20">
        <f t="shared" si="94"/>
        <v>0</v>
      </c>
    </row>
    <row r="268" spans="1:6" ht="31.5" x14ac:dyDescent="0.25">
      <c r="A268" s="28" t="s">
        <v>307</v>
      </c>
      <c r="B268" s="28"/>
      <c r="C268" s="29" t="s">
        <v>311</v>
      </c>
      <c r="D268" s="28"/>
      <c r="E268" s="22">
        <f t="shared" ref="E268:F268" si="95">SUM(E269:E269)</f>
        <v>49600</v>
      </c>
      <c r="F268" s="22">
        <f t="shared" si="95"/>
        <v>0</v>
      </c>
    </row>
    <row r="269" spans="1:6" ht="47.25" x14ac:dyDescent="0.25">
      <c r="A269" s="31" t="s">
        <v>19</v>
      </c>
      <c r="B269" s="31"/>
      <c r="C269" s="32"/>
      <c r="D269" s="33">
        <v>600</v>
      </c>
      <c r="E269" s="25">
        <v>49600</v>
      </c>
      <c r="F269" s="25">
        <v>0</v>
      </c>
    </row>
    <row r="270" spans="1:6" ht="47.25" x14ac:dyDescent="0.25">
      <c r="A270" s="38" t="s">
        <v>312</v>
      </c>
      <c r="B270" s="38"/>
      <c r="C270" s="39" t="s">
        <v>313</v>
      </c>
      <c r="D270" s="38"/>
      <c r="E270" s="35">
        <f t="shared" ref="E270:F270" si="96">E271+E274</f>
        <v>17000</v>
      </c>
      <c r="F270" s="35">
        <f t="shared" si="96"/>
        <v>0</v>
      </c>
    </row>
    <row r="271" spans="1:6" ht="47.25" x14ac:dyDescent="0.25">
      <c r="A271" s="18" t="s">
        <v>314</v>
      </c>
      <c r="B271" s="18"/>
      <c r="C271" s="19" t="s">
        <v>315</v>
      </c>
      <c r="D271" s="18"/>
      <c r="E271" s="20">
        <f t="shared" ref="E271:F272" si="97">E272</f>
        <v>2000</v>
      </c>
      <c r="F271" s="20">
        <f t="shared" si="97"/>
        <v>0</v>
      </c>
    </row>
    <row r="272" spans="1:6" ht="31.5" x14ac:dyDescent="0.25">
      <c r="A272" s="28" t="s">
        <v>316</v>
      </c>
      <c r="B272" s="28"/>
      <c r="C272" s="29" t="s">
        <v>317</v>
      </c>
      <c r="D272" s="28"/>
      <c r="E272" s="22">
        <f t="shared" si="97"/>
        <v>2000</v>
      </c>
      <c r="F272" s="22">
        <f t="shared" si="97"/>
        <v>0</v>
      </c>
    </row>
    <row r="273" spans="1:6" ht="47.25" x14ac:dyDescent="0.25">
      <c r="A273" s="31" t="s">
        <v>19</v>
      </c>
      <c r="B273" s="31"/>
      <c r="C273" s="32"/>
      <c r="D273" s="33">
        <v>600</v>
      </c>
      <c r="E273" s="25">
        <v>2000</v>
      </c>
      <c r="F273" s="25">
        <v>0</v>
      </c>
    </row>
    <row r="274" spans="1:6" ht="47.25" x14ac:dyDescent="0.25">
      <c r="A274" s="18" t="s">
        <v>318</v>
      </c>
      <c r="B274" s="18"/>
      <c r="C274" s="19" t="s">
        <v>319</v>
      </c>
      <c r="D274" s="18"/>
      <c r="E274" s="20">
        <f t="shared" ref="E274:F275" si="98">E275</f>
        <v>15000</v>
      </c>
      <c r="F274" s="20">
        <f t="shared" si="98"/>
        <v>0</v>
      </c>
    </row>
    <row r="275" spans="1:6" ht="31.5" x14ac:dyDescent="0.25">
      <c r="A275" s="28" t="s">
        <v>316</v>
      </c>
      <c r="B275" s="28"/>
      <c r="C275" s="29" t="s">
        <v>320</v>
      </c>
      <c r="D275" s="33"/>
      <c r="E275" s="22">
        <f t="shared" si="98"/>
        <v>15000</v>
      </c>
      <c r="F275" s="22">
        <f t="shared" si="98"/>
        <v>0</v>
      </c>
    </row>
    <row r="276" spans="1:6" ht="47.25" x14ac:dyDescent="0.25">
      <c r="A276" s="31" t="s">
        <v>19</v>
      </c>
      <c r="B276" s="31"/>
      <c r="C276" s="32"/>
      <c r="D276" s="33">
        <v>600</v>
      </c>
      <c r="E276" s="25">
        <v>15000</v>
      </c>
      <c r="F276" s="25">
        <v>0</v>
      </c>
    </row>
    <row r="277" spans="1:6" ht="47.25" x14ac:dyDescent="0.25">
      <c r="A277" s="38" t="s">
        <v>110</v>
      </c>
      <c r="B277" s="38"/>
      <c r="C277" s="39" t="s">
        <v>111</v>
      </c>
      <c r="D277" s="38"/>
      <c r="E277" s="35">
        <f t="shared" ref="E277:F279" si="99">E278</f>
        <v>13000</v>
      </c>
      <c r="F277" s="35">
        <f t="shared" si="99"/>
        <v>0</v>
      </c>
    </row>
    <row r="278" spans="1:6" ht="47.25" x14ac:dyDescent="0.25">
      <c r="A278" s="18" t="s">
        <v>321</v>
      </c>
      <c r="B278" s="18"/>
      <c r="C278" s="19" t="s">
        <v>322</v>
      </c>
      <c r="D278" s="18"/>
      <c r="E278" s="20">
        <f t="shared" si="99"/>
        <v>13000</v>
      </c>
      <c r="F278" s="20">
        <f t="shared" si="99"/>
        <v>0</v>
      </c>
    </row>
    <row r="279" spans="1:6" ht="47.25" x14ac:dyDescent="0.25">
      <c r="A279" s="28" t="s">
        <v>114</v>
      </c>
      <c r="B279" s="28"/>
      <c r="C279" s="29" t="s">
        <v>323</v>
      </c>
      <c r="D279" s="18"/>
      <c r="E279" s="22">
        <f t="shared" si="99"/>
        <v>13000</v>
      </c>
      <c r="F279" s="22">
        <f t="shared" si="99"/>
        <v>0</v>
      </c>
    </row>
    <row r="280" spans="1:6" ht="47.25" x14ac:dyDescent="0.25">
      <c r="A280" s="31" t="s">
        <v>19</v>
      </c>
      <c r="B280" s="31"/>
      <c r="C280" s="32"/>
      <c r="D280" s="33">
        <v>600</v>
      </c>
      <c r="E280" s="25">
        <v>13000</v>
      </c>
      <c r="F280" s="25">
        <v>0</v>
      </c>
    </row>
    <row r="281" spans="1:6" ht="15.75" x14ac:dyDescent="0.25">
      <c r="A281" s="11" t="s">
        <v>172</v>
      </c>
      <c r="B281" s="11"/>
      <c r="C281" s="51" t="s">
        <v>173</v>
      </c>
      <c r="D281" s="37"/>
      <c r="E281" s="52">
        <f>E282+E284</f>
        <v>2571137</v>
      </c>
      <c r="F281" s="52">
        <f>F282+F284</f>
        <v>2033958</v>
      </c>
    </row>
    <row r="282" spans="1:6" ht="15.75" x14ac:dyDescent="0.25">
      <c r="A282" s="49" t="s">
        <v>177</v>
      </c>
      <c r="B282" s="49"/>
      <c r="C282" s="53" t="s">
        <v>178</v>
      </c>
      <c r="D282" s="28"/>
      <c r="E282" s="22">
        <f>SUM(E283:E283)</f>
        <v>1381349</v>
      </c>
      <c r="F282" s="22">
        <f>SUM(F283:F283)</f>
        <v>844170</v>
      </c>
    </row>
    <row r="283" spans="1:6" ht="78.75" x14ac:dyDescent="0.25">
      <c r="A283" s="31" t="s">
        <v>176</v>
      </c>
      <c r="B283" s="31"/>
      <c r="C283" s="32"/>
      <c r="D283" s="33">
        <v>100</v>
      </c>
      <c r="E283" s="25">
        <v>1381349</v>
      </c>
      <c r="F283" s="25">
        <v>844170</v>
      </c>
    </row>
    <row r="284" spans="1:6" ht="31.5" x14ac:dyDescent="0.25">
      <c r="A284" s="28" t="s">
        <v>324</v>
      </c>
      <c r="B284" s="28"/>
      <c r="C284" s="21" t="s">
        <v>325</v>
      </c>
      <c r="D284" s="28"/>
      <c r="E284" s="22">
        <f t="shared" ref="E284:F284" si="100">SUM(E285:E286)</f>
        <v>1189788</v>
      </c>
      <c r="F284" s="22">
        <f t="shared" si="100"/>
        <v>1189788</v>
      </c>
    </row>
    <row r="285" spans="1:6" ht="78.75" x14ac:dyDescent="0.25">
      <c r="A285" s="31" t="s">
        <v>176</v>
      </c>
      <c r="B285" s="31"/>
      <c r="C285" s="43"/>
      <c r="D285" s="33">
        <v>100</v>
      </c>
      <c r="E285" s="25">
        <v>984923</v>
      </c>
      <c r="F285" s="25">
        <v>984923</v>
      </c>
    </row>
    <row r="286" spans="1:6" ht="31.5" x14ac:dyDescent="0.25">
      <c r="A286" s="31" t="s">
        <v>44</v>
      </c>
      <c r="B286" s="31"/>
      <c r="C286" s="43"/>
      <c r="D286" s="33">
        <v>200</v>
      </c>
      <c r="E286" s="25">
        <v>204865</v>
      </c>
      <c r="F286" s="25">
        <v>204865</v>
      </c>
    </row>
    <row r="287" spans="1:6" ht="47.25" x14ac:dyDescent="0.25">
      <c r="A287" s="55" t="s">
        <v>326</v>
      </c>
      <c r="B287" s="56">
        <v>806</v>
      </c>
      <c r="C287" s="5"/>
      <c r="D287" s="9"/>
      <c r="E287" s="10">
        <f t="shared" ref="E287:F287" si="101">E288+E341+E348</f>
        <v>197924057</v>
      </c>
      <c r="F287" s="10">
        <f t="shared" si="101"/>
        <v>202737075</v>
      </c>
    </row>
    <row r="288" spans="1:6" ht="47.25" x14ac:dyDescent="0.25">
      <c r="A288" s="11" t="s">
        <v>11</v>
      </c>
      <c r="B288" s="11"/>
      <c r="C288" s="12" t="s">
        <v>12</v>
      </c>
      <c r="D288" s="11"/>
      <c r="E288" s="13">
        <f t="shared" ref="E288:F288" si="102">E289</f>
        <v>190806775</v>
      </c>
      <c r="F288" s="13">
        <f t="shared" si="102"/>
        <v>195619793</v>
      </c>
    </row>
    <row r="289" spans="1:6" ht="47.25" x14ac:dyDescent="0.25">
      <c r="A289" s="38" t="s">
        <v>327</v>
      </c>
      <c r="B289" s="38"/>
      <c r="C289" s="39" t="s">
        <v>328</v>
      </c>
      <c r="D289" s="38"/>
      <c r="E289" s="35">
        <f>E290+E323+E326+E334</f>
        <v>190806775</v>
      </c>
      <c r="F289" s="35">
        <f>F290+F323+F326+F334</f>
        <v>195619793</v>
      </c>
    </row>
    <row r="290" spans="1:6" ht="63" x14ac:dyDescent="0.25">
      <c r="A290" s="18" t="s">
        <v>329</v>
      </c>
      <c r="B290" s="18"/>
      <c r="C290" s="19" t="s">
        <v>330</v>
      </c>
      <c r="D290" s="18"/>
      <c r="E290" s="20">
        <f t="shared" ref="E290:F290" si="103">E291+E294+E297+E300+E303+E306+E309+E312+E315+E317+E319+E321</f>
        <v>81408117</v>
      </c>
      <c r="F290" s="20">
        <f t="shared" si="103"/>
        <v>84167709</v>
      </c>
    </row>
    <row r="291" spans="1:6" ht="15.75" x14ac:dyDescent="0.25">
      <c r="A291" s="16" t="s">
        <v>331</v>
      </c>
      <c r="B291" s="16"/>
      <c r="C291" s="21" t="s">
        <v>332</v>
      </c>
      <c r="D291" s="28"/>
      <c r="E291" s="30">
        <f t="shared" ref="E291:F291" si="104">E292+E293</f>
        <v>1303833</v>
      </c>
      <c r="F291" s="30">
        <f t="shared" si="104"/>
        <v>796799</v>
      </c>
    </row>
    <row r="292" spans="1:6" ht="31.5" x14ac:dyDescent="0.25">
      <c r="A292" s="31" t="s">
        <v>44</v>
      </c>
      <c r="B292" s="31"/>
      <c r="C292" s="36"/>
      <c r="D292" s="33">
        <v>200</v>
      </c>
      <c r="E292" s="34">
        <v>18253</v>
      </c>
      <c r="F292" s="34">
        <v>11155</v>
      </c>
    </row>
    <row r="293" spans="1:6" ht="15.75" x14ac:dyDescent="0.25">
      <c r="A293" s="33" t="s">
        <v>262</v>
      </c>
      <c r="B293" s="33"/>
      <c r="C293" s="29"/>
      <c r="D293" s="33">
        <v>300</v>
      </c>
      <c r="E293" s="34">
        <v>1285580</v>
      </c>
      <c r="F293" s="34">
        <v>785644</v>
      </c>
    </row>
    <row r="294" spans="1:6" ht="78.75" x14ac:dyDescent="0.25">
      <c r="A294" s="28" t="s">
        <v>333</v>
      </c>
      <c r="B294" s="28"/>
      <c r="C294" s="29" t="s">
        <v>334</v>
      </c>
      <c r="D294" s="28"/>
      <c r="E294" s="30">
        <f t="shared" ref="E294:F294" si="105">E295+E296</f>
        <v>1227467</v>
      </c>
      <c r="F294" s="30">
        <f t="shared" si="105"/>
        <v>1276581</v>
      </c>
    </row>
    <row r="295" spans="1:6" ht="31.5" x14ac:dyDescent="0.25">
      <c r="A295" s="31" t="s">
        <v>44</v>
      </c>
      <c r="B295" s="31"/>
      <c r="C295" s="32"/>
      <c r="D295" s="33">
        <v>200</v>
      </c>
      <c r="E295" s="34">
        <v>18130</v>
      </c>
      <c r="F295" s="34">
        <v>18870</v>
      </c>
    </row>
    <row r="296" spans="1:6" ht="15.75" x14ac:dyDescent="0.25">
      <c r="A296" s="33" t="s">
        <v>262</v>
      </c>
      <c r="B296" s="33"/>
      <c r="C296" s="29"/>
      <c r="D296" s="33">
        <v>300</v>
      </c>
      <c r="E296" s="34">
        <v>1209337</v>
      </c>
      <c r="F296" s="34">
        <v>1257711</v>
      </c>
    </row>
    <row r="297" spans="1:6" ht="31.5" x14ac:dyDescent="0.25">
      <c r="A297" s="28" t="s">
        <v>335</v>
      </c>
      <c r="B297" s="28"/>
      <c r="C297" s="29" t="s">
        <v>336</v>
      </c>
      <c r="D297" s="28"/>
      <c r="E297" s="30">
        <f t="shared" ref="E297:F297" si="106">E298+E299</f>
        <v>13354802</v>
      </c>
      <c r="F297" s="30">
        <f t="shared" si="106"/>
        <v>13354802</v>
      </c>
    </row>
    <row r="298" spans="1:6" ht="31.5" x14ac:dyDescent="0.25">
      <c r="A298" s="31" t="s">
        <v>44</v>
      </c>
      <c r="B298" s="31"/>
      <c r="C298" s="32"/>
      <c r="D298" s="33">
        <v>200</v>
      </c>
      <c r="E298" s="34">
        <v>170000</v>
      </c>
      <c r="F298" s="34">
        <v>170000</v>
      </c>
    </row>
    <row r="299" spans="1:6" ht="15.75" x14ac:dyDescent="0.25">
      <c r="A299" s="33" t="s">
        <v>262</v>
      </c>
      <c r="B299" s="33"/>
      <c r="C299" s="29"/>
      <c r="D299" s="33">
        <v>300</v>
      </c>
      <c r="E299" s="34">
        <v>13184802</v>
      </c>
      <c r="F299" s="34">
        <v>13184802</v>
      </c>
    </row>
    <row r="300" spans="1:6" ht="47.25" x14ac:dyDescent="0.25">
      <c r="A300" s="28" t="s">
        <v>337</v>
      </c>
      <c r="B300" s="28"/>
      <c r="C300" s="21" t="s">
        <v>338</v>
      </c>
      <c r="D300" s="28"/>
      <c r="E300" s="30">
        <f t="shared" ref="E300:F300" si="107">E301+E302</f>
        <v>990000</v>
      </c>
      <c r="F300" s="30">
        <f t="shared" si="107"/>
        <v>990000</v>
      </c>
    </row>
    <row r="301" spans="1:6" ht="31.5" x14ac:dyDescent="0.25">
      <c r="A301" s="31" t="s">
        <v>44</v>
      </c>
      <c r="B301" s="31"/>
      <c r="C301" s="43"/>
      <c r="D301" s="33">
        <v>200</v>
      </c>
      <c r="E301" s="34">
        <v>12800</v>
      </c>
      <c r="F301" s="34">
        <v>12800</v>
      </c>
    </row>
    <row r="302" spans="1:6" ht="15.75" x14ac:dyDescent="0.25">
      <c r="A302" s="33" t="s">
        <v>262</v>
      </c>
      <c r="B302" s="33"/>
      <c r="C302" s="21"/>
      <c r="D302" s="33">
        <v>300</v>
      </c>
      <c r="E302" s="34">
        <v>977200</v>
      </c>
      <c r="F302" s="34">
        <v>977200</v>
      </c>
    </row>
    <row r="303" spans="1:6" ht="78.75" x14ac:dyDescent="0.25">
      <c r="A303" s="28" t="s">
        <v>339</v>
      </c>
      <c r="B303" s="28"/>
      <c r="C303" s="21" t="s">
        <v>340</v>
      </c>
      <c r="D303" s="28"/>
      <c r="E303" s="30">
        <f t="shared" ref="E303:F303" si="108">E304+E305</f>
        <v>7201000</v>
      </c>
      <c r="F303" s="30">
        <f t="shared" si="108"/>
        <v>7201000</v>
      </c>
    </row>
    <row r="304" spans="1:6" ht="31.5" x14ac:dyDescent="0.25">
      <c r="A304" s="31" t="s">
        <v>44</v>
      </c>
      <c r="B304" s="31"/>
      <c r="C304" s="43"/>
      <c r="D304" s="33">
        <v>200</v>
      </c>
      <c r="E304" s="34">
        <v>122000</v>
      </c>
      <c r="F304" s="34">
        <v>122000</v>
      </c>
    </row>
    <row r="305" spans="1:6" ht="15.75" x14ac:dyDescent="0.25">
      <c r="A305" s="33" t="s">
        <v>262</v>
      </c>
      <c r="B305" s="33"/>
      <c r="C305" s="21"/>
      <c r="D305" s="33">
        <v>300</v>
      </c>
      <c r="E305" s="34">
        <v>7079000</v>
      </c>
      <c r="F305" s="34">
        <v>7079000</v>
      </c>
    </row>
    <row r="306" spans="1:6" ht="78.75" x14ac:dyDescent="0.25">
      <c r="A306" s="28" t="s">
        <v>341</v>
      </c>
      <c r="B306" s="28"/>
      <c r="C306" s="21" t="s">
        <v>342</v>
      </c>
      <c r="D306" s="28"/>
      <c r="E306" s="30">
        <f t="shared" ref="E306:F306" si="109">E307+E308</f>
        <v>13793000</v>
      </c>
      <c r="F306" s="30">
        <f t="shared" si="109"/>
        <v>13793000</v>
      </c>
    </row>
    <row r="307" spans="1:6" ht="31.5" x14ac:dyDescent="0.25">
      <c r="A307" s="31" t="s">
        <v>44</v>
      </c>
      <c r="B307" s="31"/>
      <c r="C307" s="43"/>
      <c r="D307" s="33">
        <v>200</v>
      </c>
      <c r="E307" s="34">
        <v>220000</v>
      </c>
      <c r="F307" s="34">
        <v>220000</v>
      </c>
    </row>
    <row r="308" spans="1:6" ht="15.75" x14ac:dyDescent="0.25">
      <c r="A308" s="33" t="s">
        <v>262</v>
      </c>
      <c r="B308" s="33"/>
      <c r="C308" s="21"/>
      <c r="D308" s="33">
        <v>300</v>
      </c>
      <c r="E308" s="34">
        <v>13573000</v>
      </c>
      <c r="F308" s="34">
        <v>13573000</v>
      </c>
    </row>
    <row r="309" spans="1:6" ht="31.5" x14ac:dyDescent="0.25">
      <c r="A309" s="28" t="s">
        <v>343</v>
      </c>
      <c r="B309" s="28"/>
      <c r="C309" s="21" t="s">
        <v>344</v>
      </c>
      <c r="D309" s="28"/>
      <c r="E309" s="30">
        <f t="shared" ref="E309:F309" si="110">E310+E311</f>
        <v>5383570</v>
      </c>
      <c r="F309" s="30">
        <f t="shared" si="110"/>
        <v>5383570</v>
      </c>
    </row>
    <row r="310" spans="1:6" ht="31.5" x14ac:dyDescent="0.25">
      <c r="A310" s="31" t="s">
        <v>44</v>
      </c>
      <c r="B310" s="31"/>
      <c r="C310" s="32"/>
      <c r="D310" s="33">
        <v>200</v>
      </c>
      <c r="E310" s="34">
        <v>70000</v>
      </c>
      <c r="F310" s="34">
        <v>70000</v>
      </c>
    </row>
    <row r="311" spans="1:6" ht="15.75" x14ac:dyDescent="0.25">
      <c r="A311" s="33" t="s">
        <v>262</v>
      </c>
      <c r="B311" s="33"/>
      <c r="C311" s="29"/>
      <c r="D311" s="33">
        <v>300</v>
      </c>
      <c r="E311" s="34">
        <v>5313570</v>
      </c>
      <c r="F311" s="34">
        <v>5313570</v>
      </c>
    </row>
    <row r="312" spans="1:6" ht="31.5" x14ac:dyDescent="0.25">
      <c r="A312" s="28" t="s">
        <v>345</v>
      </c>
      <c r="B312" s="28"/>
      <c r="C312" s="21" t="s">
        <v>346</v>
      </c>
      <c r="D312" s="28"/>
      <c r="E312" s="30">
        <f t="shared" ref="E312:F312" si="111">E313+E314</f>
        <v>7731000</v>
      </c>
      <c r="F312" s="30">
        <f t="shared" si="111"/>
        <v>7731000</v>
      </c>
    </row>
    <row r="313" spans="1:6" ht="31.5" x14ac:dyDescent="0.25">
      <c r="A313" s="31" t="s">
        <v>44</v>
      </c>
      <c r="B313" s="31"/>
      <c r="C313" s="43"/>
      <c r="D313" s="33">
        <v>200</v>
      </c>
      <c r="E313" s="34">
        <v>5000</v>
      </c>
      <c r="F313" s="34">
        <v>5000</v>
      </c>
    </row>
    <row r="314" spans="1:6" ht="15.75" x14ac:dyDescent="0.25">
      <c r="A314" s="33" t="s">
        <v>262</v>
      </c>
      <c r="B314" s="33"/>
      <c r="C314" s="21"/>
      <c r="D314" s="33">
        <v>300</v>
      </c>
      <c r="E314" s="34">
        <v>7726000</v>
      </c>
      <c r="F314" s="34">
        <v>7726000</v>
      </c>
    </row>
    <row r="315" spans="1:6" ht="78.75" x14ac:dyDescent="0.25">
      <c r="A315" s="28" t="s">
        <v>347</v>
      </c>
      <c r="B315" s="28"/>
      <c r="C315" s="21" t="s">
        <v>348</v>
      </c>
      <c r="D315" s="28"/>
      <c r="E315" s="30">
        <f t="shared" ref="E315:F315" si="112">E316</f>
        <v>3900</v>
      </c>
      <c r="F315" s="30">
        <f t="shared" si="112"/>
        <v>3900</v>
      </c>
    </row>
    <row r="316" spans="1:6" ht="31.5" x14ac:dyDescent="0.25">
      <c r="A316" s="31" t="s">
        <v>44</v>
      </c>
      <c r="B316" s="31"/>
      <c r="C316" s="32"/>
      <c r="D316" s="33">
        <v>200</v>
      </c>
      <c r="E316" s="34">
        <v>3900</v>
      </c>
      <c r="F316" s="34">
        <v>3900</v>
      </c>
    </row>
    <row r="317" spans="1:6" ht="63" x14ac:dyDescent="0.25">
      <c r="A317" s="28" t="s">
        <v>349</v>
      </c>
      <c r="B317" s="28"/>
      <c r="C317" s="21" t="s">
        <v>350</v>
      </c>
      <c r="D317" s="28"/>
      <c r="E317" s="30">
        <f t="shared" ref="E317:F317" si="113">E318</f>
        <v>373422</v>
      </c>
      <c r="F317" s="30">
        <f t="shared" si="113"/>
        <v>413659</v>
      </c>
    </row>
    <row r="318" spans="1:6" ht="31.5" x14ac:dyDescent="0.25">
      <c r="A318" s="31" t="s">
        <v>44</v>
      </c>
      <c r="B318" s="31"/>
      <c r="C318" s="32"/>
      <c r="D318" s="33">
        <v>200</v>
      </c>
      <c r="E318" s="34">
        <v>373422</v>
      </c>
      <c r="F318" s="34">
        <v>413659</v>
      </c>
    </row>
    <row r="319" spans="1:6" ht="47.25" x14ac:dyDescent="0.25">
      <c r="A319" s="28" t="s">
        <v>351</v>
      </c>
      <c r="B319" s="28"/>
      <c r="C319" s="29" t="s">
        <v>352</v>
      </c>
      <c r="D319" s="28"/>
      <c r="E319" s="30">
        <f t="shared" ref="E319:F319" si="114">E320</f>
        <v>29830189</v>
      </c>
      <c r="F319" s="30">
        <f t="shared" si="114"/>
        <v>33009733</v>
      </c>
    </row>
    <row r="320" spans="1:6" ht="15.75" x14ac:dyDescent="0.25">
      <c r="A320" s="33" t="s">
        <v>262</v>
      </c>
      <c r="B320" s="33"/>
      <c r="C320" s="29"/>
      <c r="D320" s="33">
        <v>300</v>
      </c>
      <c r="E320" s="34">
        <v>29830189</v>
      </c>
      <c r="F320" s="34">
        <v>33009733</v>
      </c>
    </row>
    <row r="321" spans="1:6" ht="63" x14ac:dyDescent="0.25">
      <c r="A321" s="28" t="s">
        <v>353</v>
      </c>
      <c r="B321" s="28"/>
      <c r="C321" s="29" t="s">
        <v>354</v>
      </c>
      <c r="D321" s="28"/>
      <c r="E321" s="30">
        <f t="shared" ref="E321:F321" si="115">E322</f>
        <v>215934</v>
      </c>
      <c r="F321" s="30">
        <f t="shared" si="115"/>
        <v>213665</v>
      </c>
    </row>
    <row r="322" spans="1:6" ht="15.75" x14ac:dyDescent="0.25">
      <c r="A322" s="33" t="s">
        <v>262</v>
      </c>
      <c r="B322" s="33"/>
      <c r="C322" s="29"/>
      <c r="D322" s="33">
        <v>300</v>
      </c>
      <c r="E322" s="34">
        <v>215934</v>
      </c>
      <c r="F322" s="34">
        <v>213665</v>
      </c>
    </row>
    <row r="323" spans="1:6" ht="47.25" x14ac:dyDescent="0.25">
      <c r="A323" s="18" t="s">
        <v>355</v>
      </c>
      <c r="B323" s="18"/>
      <c r="C323" s="19" t="s">
        <v>356</v>
      </c>
      <c r="D323" s="18"/>
      <c r="E323" s="20">
        <f t="shared" ref="E323:F324" si="116">E324</f>
        <v>78061912</v>
      </c>
      <c r="F323" s="20">
        <f t="shared" si="116"/>
        <v>78061912</v>
      </c>
    </row>
    <row r="324" spans="1:6" ht="110.25" x14ac:dyDescent="0.25">
      <c r="A324" s="28" t="s">
        <v>357</v>
      </c>
      <c r="B324" s="28"/>
      <c r="C324" s="21" t="s">
        <v>358</v>
      </c>
      <c r="D324" s="28"/>
      <c r="E324" s="30">
        <f t="shared" si="116"/>
        <v>78061912</v>
      </c>
      <c r="F324" s="30">
        <f t="shared" si="116"/>
        <v>78061912</v>
      </c>
    </row>
    <row r="325" spans="1:6" ht="47.25" x14ac:dyDescent="0.25">
      <c r="A325" s="31" t="s">
        <v>19</v>
      </c>
      <c r="B325" s="31"/>
      <c r="C325" s="32"/>
      <c r="D325" s="33">
        <v>600</v>
      </c>
      <c r="E325" s="34">
        <v>78061912</v>
      </c>
      <c r="F325" s="34">
        <v>78061912</v>
      </c>
    </row>
    <row r="326" spans="1:6" ht="47.25" x14ac:dyDescent="0.25">
      <c r="A326" s="18" t="s">
        <v>359</v>
      </c>
      <c r="B326" s="18"/>
      <c r="C326" s="19" t="s">
        <v>360</v>
      </c>
      <c r="D326" s="18"/>
      <c r="E326" s="20">
        <f t="shared" ref="E326:F326" si="117">E327+E330+E332</f>
        <v>4760817</v>
      </c>
      <c r="F326" s="20">
        <f t="shared" si="117"/>
        <v>4760817</v>
      </c>
    </row>
    <row r="327" spans="1:6" ht="47.25" x14ac:dyDescent="0.25">
      <c r="A327" s="28" t="s">
        <v>361</v>
      </c>
      <c r="B327" s="28"/>
      <c r="C327" s="21" t="s">
        <v>362</v>
      </c>
      <c r="D327" s="28"/>
      <c r="E327" s="30">
        <f t="shared" ref="E327:F327" si="118">SUM(E328:E329)</f>
        <v>1265000</v>
      </c>
      <c r="F327" s="30">
        <f t="shared" si="118"/>
        <v>1265000</v>
      </c>
    </row>
    <row r="328" spans="1:6" ht="31.5" x14ac:dyDescent="0.25">
      <c r="A328" s="31" t="s">
        <v>44</v>
      </c>
      <c r="B328" s="31"/>
      <c r="C328" s="36"/>
      <c r="D328" s="33">
        <v>200</v>
      </c>
      <c r="E328" s="34">
        <v>34220</v>
      </c>
      <c r="F328" s="34">
        <v>34220</v>
      </c>
    </row>
    <row r="329" spans="1:6" ht="15.75" x14ac:dyDescent="0.25">
      <c r="A329" s="33" t="s">
        <v>262</v>
      </c>
      <c r="B329" s="33"/>
      <c r="C329" s="29"/>
      <c r="D329" s="33">
        <v>300</v>
      </c>
      <c r="E329" s="34">
        <v>1230780</v>
      </c>
      <c r="F329" s="34">
        <v>1230780</v>
      </c>
    </row>
    <row r="330" spans="1:6" ht="63" x14ac:dyDescent="0.25">
      <c r="A330" s="28" t="s">
        <v>363</v>
      </c>
      <c r="B330" s="28"/>
      <c r="C330" s="21" t="s">
        <v>364</v>
      </c>
      <c r="D330" s="28"/>
      <c r="E330" s="30">
        <f t="shared" ref="E330:F330" si="119">E331</f>
        <v>51662</v>
      </c>
      <c r="F330" s="30">
        <f t="shared" si="119"/>
        <v>51662</v>
      </c>
    </row>
    <row r="331" spans="1:6" ht="31.5" x14ac:dyDescent="0.25">
      <c r="A331" s="31" t="s">
        <v>44</v>
      </c>
      <c r="B331" s="31"/>
      <c r="C331" s="36"/>
      <c r="D331" s="33">
        <v>200</v>
      </c>
      <c r="E331" s="34">
        <v>51662</v>
      </c>
      <c r="F331" s="34">
        <v>51662</v>
      </c>
    </row>
    <row r="332" spans="1:6" ht="31.5" x14ac:dyDescent="0.25">
      <c r="A332" s="28" t="s">
        <v>365</v>
      </c>
      <c r="B332" s="28"/>
      <c r="C332" s="29" t="s">
        <v>366</v>
      </c>
      <c r="D332" s="33"/>
      <c r="E332" s="30">
        <f t="shared" ref="E332:F332" si="120">E333</f>
        <v>3444155</v>
      </c>
      <c r="F332" s="30">
        <f t="shared" si="120"/>
        <v>3444155</v>
      </c>
    </row>
    <row r="333" spans="1:6" ht="15.75" x14ac:dyDescent="0.25">
      <c r="A333" s="33" t="s">
        <v>262</v>
      </c>
      <c r="B333" s="33"/>
      <c r="C333" s="29"/>
      <c r="D333" s="33">
        <v>300</v>
      </c>
      <c r="E333" s="34">
        <v>3444155</v>
      </c>
      <c r="F333" s="34">
        <v>3444155</v>
      </c>
    </row>
    <row r="334" spans="1:6" ht="31.5" x14ac:dyDescent="0.25">
      <c r="A334" s="70" t="s">
        <v>367</v>
      </c>
      <c r="B334" s="70"/>
      <c r="C334" s="71" t="s">
        <v>368</v>
      </c>
      <c r="D334" s="33"/>
      <c r="E334" s="20">
        <f t="shared" ref="E334:F334" si="121">E335+E337+E339</f>
        <v>26575929</v>
      </c>
      <c r="F334" s="20">
        <f t="shared" si="121"/>
        <v>28629355</v>
      </c>
    </row>
    <row r="335" spans="1:6" ht="78.75" x14ac:dyDescent="0.25">
      <c r="A335" s="28" t="s">
        <v>369</v>
      </c>
      <c r="B335" s="28"/>
      <c r="C335" s="29" t="s">
        <v>370</v>
      </c>
      <c r="D335" s="28"/>
      <c r="E335" s="30">
        <f t="shared" ref="E335:F335" si="122">E336</f>
        <v>13911420</v>
      </c>
      <c r="F335" s="30">
        <f t="shared" si="122"/>
        <v>14772324</v>
      </c>
    </row>
    <row r="336" spans="1:6" ht="15.75" x14ac:dyDescent="0.25">
      <c r="A336" s="33" t="s">
        <v>262</v>
      </c>
      <c r="B336" s="33"/>
      <c r="C336" s="29"/>
      <c r="D336" s="33">
        <v>300</v>
      </c>
      <c r="E336" s="34">
        <v>13911420</v>
      </c>
      <c r="F336" s="34">
        <v>14772324</v>
      </c>
    </row>
    <row r="337" spans="1:6" ht="78.75" x14ac:dyDescent="0.25">
      <c r="A337" s="72" t="s">
        <v>371</v>
      </c>
      <c r="B337" s="72"/>
      <c r="C337" s="29" t="s">
        <v>372</v>
      </c>
      <c r="D337" s="33"/>
      <c r="E337" s="30">
        <f t="shared" ref="E337:F337" si="123">E338</f>
        <v>12491509</v>
      </c>
      <c r="F337" s="30">
        <f t="shared" si="123"/>
        <v>13662031</v>
      </c>
    </row>
    <row r="338" spans="1:6" ht="15.75" x14ac:dyDescent="0.25">
      <c r="A338" s="33" t="s">
        <v>262</v>
      </c>
      <c r="B338" s="33"/>
      <c r="C338" s="29"/>
      <c r="D338" s="33">
        <v>300</v>
      </c>
      <c r="E338" s="34">
        <v>12491509</v>
      </c>
      <c r="F338" s="34">
        <v>13662031</v>
      </c>
    </row>
    <row r="339" spans="1:6" ht="78.75" x14ac:dyDescent="0.25">
      <c r="A339" s="28" t="s">
        <v>373</v>
      </c>
      <c r="B339" s="28"/>
      <c r="C339" s="21" t="s">
        <v>374</v>
      </c>
      <c r="D339" s="28"/>
      <c r="E339" s="30">
        <f t="shared" ref="E339:F339" si="124">E340</f>
        <v>173000</v>
      </c>
      <c r="F339" s="30">
        <f t="shared" si="124"/>
        <v>195000</v>
      </c>
    </row>
    <row r="340" spans="1:6" ht="31.5" x14ac:dyDescent="0.25">
      <c r="A340" s="31" t="s">
        <v>44</v>
      </c>
      <c r="B340" s="31"/>
      <c r="C340" s="43"/>
      <c r="D340" s="33">
        <v>200</v>
      </c>
      <c r="E340" s="34">
        <v>173000</v>
      </c>
      <c r="F340" s="34">
        <v>195000</v>
      </c>
    </row>
    <row r="341" spans="1:6" ht="47.25" x14ac:dyDescent="0.25">
      <c r="A341" s="26" t="s">
        <v>53</v>
      </c>
      <c r="B341" s="26"/>
      <c r="C341" s="27" t="s">
        <v>54</v>
      </c>
      <c r="D341" s="37"/>
      <c r="E341" s="13">
        <f t="shared" ref="E341:F342" si="125">E342</f>
        <v>424600</v>
      </c>
      <c r="F341" s="13">
        <f t="shared" si="125"/>
        <v>424600</v>
      </c>
    </row>
    <row r="342" spans="1:6" ht="31.5" x14ac:dyDescent="0.25">
      <c r="A342" s="14" t="s">
        <v>68</v>
      </c>
      <c r="B342" s="14"/>
      <c r="C342" s="46" t="s">
        <v>69</v>
      </c>
      <c r="D342" s="38"/>
      <c r="E342" s="35">
        <f t="shared" si="125"/>
        <v>424600</v>
      </c>
      <c r="F342" s="35">
        <f t="shared" si="125"/>
        <v>424600</v>
      </c>
    </row>
    <row r="343" spans="1:6" ht="47.25" x14ac:dyDescent="0.25">
      <c r="A343" s="18" t="s">
        <v>375</v>
      </c>
      <c r="B343" s="18"/>
      <c r="C343" s="47" t="s">
        <v>376</v>
      </c>
      <c r="D343" s="18"/>
      <c r="E343" s="20">
        <f t="shared" ref="E343:F343" si="126">E344+E346</f>
        <v>424600</v>
      </c>
      <c r="F343" s="20">
        <f t="shared" si="126"/>
        <v>424600</v>
      </c>
    </row>
    <row r="344" spans="1:6" ht="63" x14ac:dyDescent="0.25">
      <c r="A344" s="28" t="s">
        <v>377</v>
      </c>
      <c r="B344" s="28"/>
      <c r="C344" s="21" t="s">
        <v>378</v>
      </c>
      <c r="D344" s="28"/>
      <c r="E344" s="30">
        <f t="shared" ref="E344:F344" si="127">E345</f>
        <v>4600</v>
      </c>
      <c r="F344" s="30">
        <f t="shared" si="127"/>
        <v>4600</v>
      </c>
    </row>
    <row r="345" spans="1:6" ht="31.5" x14ac:dyDescent="0.25">
      <c r="A345" s="31" t="s">
        <v>44</v>
      </c>
      <c r="B345" s="31"/>
      <c r="C345" s="43"/>
      <c r="D345" s="33">
        <v>200</v>
      </c>
      <c r="E345" s="34">
        <v>4600</v>
      </c>
      <c r="F345" s="34">
        <v>4600</v>
      </c>
    </row>
    <row r="346" spans="1:6" ht="47.25" x14ac:dyDescent="0.25">
      <c r="A346" s="28" t="s">
        <v>379</v>
      </c>
      <c r="B346" s="28"/>
      <c r="C346" s="21" t="s">
        <v>380</v>
      </c>
      <c r="D346" s="28"/>
      <c r="E346" s="30">
        <f t="shared" ref="E346:F346" si="128">E347</f>
        <v>420000</v>
      </c>
      <c r="F346" s="30">
        <f t="shared" si="128"/>
        <v>420000</v>
      </c>
    </row>
    <row r="347" spans="1:6" ht="31.5" x14ac:dyDescent="0.25">
      <c r="A347" s="31" t="s">
        <v>44</v>
      </c>
      <c r="B347" s="31"/>
      <c r="C347" s="32"/>
      <c r="D347" s="33">
        <v>200</v>
      </c>
      <c r="E347" s="34">
        <v>420000</v>
      </c>
      <c r="F347" s="34">
        <v>420000</v>
      </c>
    </row>
    <row r="348" spans="1:6" ht="15.75" x14ac:dyDescent="0.25">
      <c r="A348" s="11" t="s">
        <v>172</v>
      </c>
      <c r="B348" s="11"/>
      <c r="C348" s="51" t="s">
        <v>173</v>
      </c>
      <c r="D348" s="37"/>
      <c r="E348" s="52">
        <f t="shared" ref="E348:F348" si="129">E349</f>
        <v>6692682</v>
      </c>
      <c r="F348" s="52">
        <f t="shared" si="129"/>
        <v>6692682</v>
      </c>
    </row>
    <row r="349" spans="1:6" ht="47.25" x14ac:dyDescent="0.25">
      <c r="A349" s="28" t="s">
        <v>381</v>
      </c>
      <c r="B349" s="28"/>
      <c r="C349" s="21" t="s">
        <v>382</v>
      </c>
      <c r="D349" s="28"/>
      <c r="E349" s="22">
        <f t="shared" ref="E349:F349" si="130">SUM(E350:E352)</f>
        <v>6692682</v>
      </c>
      <c r="F349" s="22">
        <f t="shared" si="130"/>
        <v>6692682</v>
      </c>
    </row>
    <row r="350" spans="1:6" ht="78.75" x14ac:dyDescent="0.25">
      <c r="A350" s="31" t="s">
        <v>176</v>
      </c>
      <c r="B350" s="31"/>
      <c r="C350" s="32"/>
      <c r="D350" s="33">
        <v>100</v>
      </c>
      <c r="E350" s="25">
        <v>5578682</v>
      </c>
      <c r="F350" s="25">
        <v>5578682</v>
      </c>
    </row>
    <row r="351" spans="1:6" ht="31.5" x14ac:dyDescent="0.25">
      <c r="A351" s="31" t="s">
        <v>44</v>
      </c>
      <c r="B351" s="31"/>
      <c r="C351" s="32"/>
      <c r="D351" s="33">
        <v>200</v>
      </c>
      <c r="E351" s="25">
        <v>1113000</v>
      </c>
      <c r="F351" s="25">
        <v>1113000</v>
      </c>
    </row>
    <row r="352" spans="1:6" ht="15.75" x14ac:dyDescent="0.25">
      <c r="A352" s="31" t="s">
        <v>181</v>
      </c>
      <c r="B352" s="31"/>
      <c r="C352" s="32"/>
      <c r="D352" s="33">
        <v>800</v>
      </c>
      <c r="E352" s="25">
        <v>1000</v>
      </c>
      <c r="F352" s="25">
        <v>1000</v>
      </c>
    </row>
    <row r="353" spans="1:6" ht="32.25" customHeight="1" x14ac:dyDescent="0.25">
      <c r="A353" s="55" t="s">
        <v>383</v>
      </c>
      <c r="B353" s="56">
        <v>824</v>
      </c>
      <c r="C353" s="5"/>
      <c r="D353" s="9"/>
      <c r="E353" s="10">
        <f>E354+E359+E451+E467+E475+E510</f>
        <v>52300600.619999997</v>
      </c>
      <c r="F353" s="10">
        <f>F354+F359+F451+F467+F475+F510</f>
        <v>40930730</v>
      </c>
    </row>
    <row r="354" spans="1:6" ht="47.25" x14ac:dyDescent="0.25">
      <c r="A354" s="11" t="s">
        <v>11</v>
      </c>
      <c r="B354" s="11"/>
      <c r="C354" s="12" t="s">
        <v>12</v>
      </c>
      <c r="D354" s="11"/>
      <c r="E354" s="13">
        <f t="shared" ref="E354:F357" si="131">E355</f>
        <v>40000</v>
      </c>
      <c r="F354" s="13">
        <f t="shared" si="131"/>
        <v>0</v>
      </c>
    </row>
    <row r="355" spans="1:6" ht="15.75" x14ac:dyDescent="0.25">
      <c r="A355" s="14" t="s">
        <v>384</v>
      </c>
      <c r="B355" s="14"/>
      <c r="C355" s="15" t="s">
        <v>385</v>
      </c>
      <c r="D355" s="73"/>
      <c r="E355" s="17">
        <f t="shared" si="131"/>
        <v>40000</v>
      </c>
      <c r="F355" s="17">
        <f t="shared" si="131"/>
        <v>0</v>
      </c>
    </row>
    <row r="356" spans="1:6" ht="47.25" x14ac:dyDescent="0.25">
      <c r="A356" s="18" t="s">
        <v>386</v>
      </c>
      <c r="B356" s="18"/>
      <c r="C356" s="19" t="s">
        <v>387</v>
      </c>
      <c r="D356" s="24"/>
      <c r="E356" s="74">
        <f t="shared" si="131"/>
        <v>40000</v>
      </c>
      <c r="F356" s="74">
        <f t="shared" si="131"/>
        <v>0</v>
      </c>
    </row>
    <row r="357" spans="1:6" ht="31.5" x14ac:dyDescent="0.25">
      <c r="A357" s="54" t="s">
        <v>388</v>
      </c>
      <c r="B357" s="54"/>
      <c r="C357" s="21" t="s">
        <v>389</v>
      </c>
      <c r="D357" s="24"/>
      <c r="E357" s="22">
        <f t="shared" si="131"/>
        <v>40000</v>
      </c>
      <c r="F357" s="22">
        <f t="shared" si="131"/>
        <v>0</v>
      </c>
    </row>
    <row r="358" spans="1:6" ht="47.25" x14ac:dyDescent="0.25">
      <c r="A358" s="23" t="s">
        <v>19</v>
      </c>
      <c r="B358" s="23"/>
      <c r="C358" s="21"/>
      <c r="D358" s="24">
        <v>600</v>
      </c>
      <c r="E358" s="25">
        <v>40000</v>
      </c>
      <c r="F358" s="25">
        <v>0</v>
      </c>
    </row>
    <row r="359" spans="1:6" ht="47.25" x14ac:dyDescent="0.25">
      <c r="A359" s="26" t="s">
        <v>390</v>
      </c>
      <c r="B359" s="26"/>
      <c r="C359" s="27" t="s">
        <v>391</v>
      </c>
      <c r="D359" s="37"/>
      <c r="E359" s="13">
        <f>E360+E406+E410+E437+E444</f>
        <v>50011368.939999998</v>
      </c>
      <c r="F359" s="13">
        <f>F360+F406+F410+F437+F444</f>
        <v>39990874</v>
      </c>
    </row>
    <row r="360" spans="1:6" ht="47.25" x14ac:dyDescent="0.25">
      <c r="A360" s="14" t="s">
        <v>392</v>
      </c>
      <c r="B360" s="14"/>
      <c r="C360" s="15" t="s">
        <v>393</v>
      </c>
      <c r="D360" s="38"/>
      <c r="E360" s="35">
        <f t="shared" ref="E360:F360" si="132">E361+E366+E383+E398+E403</f>
        <v>49023801.009999998</v>
      </c>
      <c r="F360" s="35">
        <f t="shared" si="132"/>
        <v>39600357</v>
      </c>
    </row>
    <row r="361" spans="1:6" ht="47.25" x14ac:dyDescent="0.25">
      <c r="A361" s="18" t="s">
        <v>394</v>
      </c>
      <c r="B361" s="18"/>
      <c r="C361" s="19" t="s">
        <v>395</v>
      </c>
      <c r="D361" s="18"/>
      <c r="E361" s="20">
        <f t="shared" ref="E361:F361" si="133">E362+E364</f>
        <v>10697986</v>
      </c>
      <c r="F361" s="20">
        <f t="shared" si="133"/>
        <v>7588564</v>
      </c>
    </row>
    <row r="362" spans="1:6" ht="31.5" x14ac:dyDescent="0.25">
      <c r="A362" s="16" t="s">
        <v>396</v>
      </c>
      <c r="B362" s="16"/>
      <c r="C362" s="21" t="s">
        <v>397</v>
      </c>
      <c r="D362" s="28"/>
      <c r="E362" s="30">
        <f t="shared" ref="E362:F362" si="134">E363</f>
        <v>7995841</v>
      </c>
      <c r="F362" s="30">
        <f t="shared" si="134"/>
        <v>4886419</v>
      </c>
    </row>
    <row r="363" spans="1:6" ht="47.25" x14ac:dyDescent="0.25">
      <c r="A363" s="31" t="s">
        <v>19</v>
      </c>
      <c r="B363" s="31"/>
      <c r="C363" s="32"/>
      <c r="D363" s="33">
        <v>600</v>
      </c>
      <c r="E363" s="34">
        <v>7995841</v>
      </c>
      <c r="F363" s="34">
        <v>4886419</v>
      </c>
    </row>
    <row r="364" spans="1:6" ht="47.25" x14ac:dyDescent="0.25">
      <c r="A364" s="16" t="s">
        <v>398</v>
      </c>
      <c r="B364" s="16"/>
      <c r="C364" s="21" t="s">
        <v>399</v>
      </c>
      <c r="D364" s="28"/>
      <c r="E364" s="30">
        <f t="shared" ref="E364:F364" si="135">E365</f>
        <v>2702145</v>
      </c>
      <c r="F364" s="30">
        <f t="shared" si="135"/>
        <v>2702145</v>
      </c>
    </row>
    <row r="365" spans="1:6" ht="47.25" x14ac:dyDescent="0.25">
      <c r="A365" s="31" t="s">
        <v>19</v>
      </c>
      <c r="B365" s="31"/>
      <c r="C365" s="32"/>
      <c r="D365" s="33">
        <v>600</v>
      </c>
      <c r="E365" s="34">
        <v>2702145</v>
      </c>
      <c r="F365" s="34">
        <v>2702145</v>
      </c>
    </row>
    <row r="366" spans="1:6" ht="31.5" x14ac:dyDescent="0.25">
      <c r="A366" s="18" t="s">
        <v>400</v>
      </c>
      <c r="B366" s="18"/>
      <c r="C366" s="19" t="s">
        <v>401</v>
      </c>
      <c r="D366" s="18"/>
      <c r="E366" s="20">
        <f t="shared" ref="E366:F366" si="136">E367+E369+E371+E373+E375+E377+E379+E381</f>
        <v>8163808.6100000013</v>
      </c>
      <c r="F366" s="20">
        <f t="shared" si="136"/>
        <v>5684935</v>
      </c>
    </row>
    <row r="367" spans="1:6" ht="31.5" x14ac:dyDescent="0.25">
      <c r="A367" s="16" t="s">
        <v>402</v>
      </c>
      <c r="B367" s="16"/>
      <c r="C367" s="21" t="s">
        <v>403</v>
      </c>
      <c r="D367" s="28"/>
      <c r="E367" s="30">
        <f t="shared" ref="E367:F367" si="137">E368</f>
        <v>4703436</v>
      </c>
      <c r="F367" s="30">
        <f t="shared" si="137"/>
        <v>2874362</v>
      </c>
    </row>
    <row r="368" spans="1:6" ht="47.25" x14ac:dyDescent="0.25">
      <c r="A368" s="31" t="s">
        <v>19</v>
      </c>
      <c r="B368" s="31"/>
      <c r="C368" s="32"/>
      <c r="D368" s="33">
        <v>600</v>
      </c>
      <c r="E368" s="34">
        <v>4703436</v>
      </c>
      <c r="F368" s="34">
        <v>2874362</v>
      </c>
    </row>
    <row r="369" spans="1:6" ht="47.25" x14ac:dyDescent="0.25">
      <c r="A369" s="16" t="s">
        <v>398</v>
      </c>
      <c r="B369" s="16"/>
      <c r="C369" s="21" t="s">
        <v>404</v>
      </c>
      <c r="D369" s="28"/>
      <c r="E369" s="30">
        <f t="shared" ref="E369:F369" si="138">E370</f>
        <v>2745135</v>
      </c>
      <c r="F369" s="30">
        <f t="shared" si="138"/>
        <v>2745135</v>
      </c>
    </row>
    <row r="370" spans="1:6" ht="47.25" x14ac:dyDescent="0.25">
      <c r="A370" s="31" t="s">
        <v>19</v>
      </c>
      <c r="B370" s="31"/>
      <c r="C370" s="32"/>
      <c r="D370" s="33">
        <v>600</v>
      </c>
      <c r="E370" s="34">
        <v>2745135</v>
      </c>
      <c r="F370" s="34">
        <v>2745135</v>
      </c>
    </row>
    <row r="371" spans="1:6" ht="78.75" x14ac:dyDescent="0.25">
      <c r="A371" s="50" t="s">
        <v>405</v>
      </c>
      <c r="B371" s="50"/>
      <c r="C371" s="21" t="s">
        <v>406</v>
      </c>
      <c r="D371" s="28"/>
      <c r="E371" s="22">
        <f t="shared" ref="E371:F371" si="139">E372</f>
        <v>354236.2</v>
      </c>
      <c r="F371" s="22">
        <f t="shared" si="139"/>
        <v>0</v>
      </c>
    </row>
    <row r="372" spans="1:6" ht="47.25" x14ac:dyDescent="0.25">
      <c r="A372" s="31" t="s">
        <v>19</v>
      </c>
      <c r="B372" s="31"/>
      <c r="C372" s="32"/>
      <c r="D372" s="33">
        <v>600</v>
      </c>
      <c r="E372" s="25">
        <v>354236.2</v>
      </c>
      <c r="F372" s="25">
        <v>0</v>
      </c>
    </row>
    <row r="373" spans="1:6" ht="78.75" x14ac:dyDescent="0.25">
      <c r="A373" s="50" t="s">
        <v>407</v>
      </c>
      <c r="B373" s="50"/>
      <c r="C373" s="21" t="s">
        <v>408</v>
      </c>
      <c r="D373" s="28"/>
      <c r="E373" s="22">
        <f t="shared" ref="E373:F373" si="140">E374</f>
        <v>54603.62</v>
      </c>
      <c r="F373" s="22">
        <f t="shared" si="140"/>
        <v>0</v>
      </c>
    </row>
    <row r="374" spans="1:6" ht="47.25" x14ac:dyDescent="0.25">
      <c r="A374" s="31" t="s">
        <v>19</v>
      </c>
      <c r="B374" s="31"/>
      <c r="C374" s="32"/>
      <c r="D374" s="33">
        <v>600</v>
      </c>
      <c r="E374" s="25">
        <v>54603.62</v>
      </c>
      <c r="F374" s="25">
        <v>0</v>
      </c>
    </row>
    <row r="375" spans="1:6" ht="78.75" x14ac:dyDescent="0.25">
      <c r="A375" s="50" t="s">
        <v>409</v>
      </c>
      <c r="B375" s="50"/>
      <c r="C375" s="21" t="s">
        <v>410</v>
      </c>
      <c r="D375" s="28"/>
      <c r="E375" s="22">
        <f t="shared" ref="E375:F375" si="141">E376</f>
        <v>111681.73</v>
      </c>
      <c r="F375" s="22">
        <f t="shared" si="141"/>
        <v>0</v>
      </c>
    </row>
    <row r="376" spans="1:6" ht="47.25" x14ac:dyDescent="0.25">
      <c r="A376" s="31" t="s">
        <v>19</v>
      </c>
      <c r="B376" s="31"/>
      <c r="C376" s="32"/>
      <c r="D376" s="33">
        <v>600</v>
      </c>
      <c r="E376" s="25">
        <v>111681.73</v>
      </c>
      <c r="F376" s="25">
        <v>0</v>
      </c>
    </row>
    <row r="377" spans="1:6" ht="78.75" x14ac:dyDescent="0.25">
      <c r="A377" s="50" t="s">
        <v>411</v>
      </c>
      <c r="B377" s="50"/>
      <c r="C377" s="21" t="s">
        <v>412</v>
      </c>
      <c r="D377" s="28"/>
      <c r="E377" s="22">
        <f t="shared" ref="E377:F377" si="142">E378</f>
        <v>68240.78</v>
      </c>
      <c r="F377" s="22">
        <f t="shared" si="142"/>
        <v>0</v>
      </c>
    </row>
    <row r="378" spans="1:6" ht="47.25" x14ac:dyDescent="0.25">
      <c r="A378" s="31" t="s">
        <v>19</v>
      </c>
      <c r="B378" s="31"/>
      <c r="C378" s="32"/>
      <c r="D378" s="33">
        <v>600</v>
      </c>
      <c r="E378" s="25">
        <v>68240.78</v>
      </c>
      <c r="F378" s="25">
        <v>0</v>
      </c>
    </row>
    <row r="379" spans="1:6" ht="78.75" x14ac:dyDescent="0.25">
      <c r="A379" s="50" t="s">
        <v>413</v>
      </c>
      <c r="B379" s="50"/>
      <c r="C379" s="21" t="s">
        <v>414</v>
      </c>
      <c r="D379" s="28"/>
      <c r="E379" s="22">
        <f t="shared" ref="E379:F379" si="143">E380</f>
        <v>61037.279999999999</v>
      </c>
      <c r="F379" s="22">
        <f t="shared" si="143"/>
        <v>0</v>
      </c>
    </row>
    <row r="380" spans="1:6" ht="47.25" x14ac:dyDescent="0.25">
      <c r="A380" s="31" t="s">
        <v>19</v>
      </c>
      <c r="B380" s="31"/>
      <c r="C380" s="32"/>
      <c r="D380" s="33">
        <v>600</v>
      </c>
      <c r="E380" s="25">
        <v>61037.279999999999</v>
      </c>
      <c r="F380" s="25">
        <v>0</v>
      </c>
    </row>
    <row r="381" spans="1:6" ht="31.5" x14ac:dyDescent="0.25">
      <c r="A381" s="54" t="s">
        <v>415</v>
      </c>
      <c r="B381" s="54"/>
      <c r="C381" s="21" t="s">
        <v>416</v>
      </c>
      <c r="D381" s="24"/>
      <c r="E381" s="22">
        <f>E382</f>
        <v>65438</v>
      </c>
      <c r="F381" s="22">
        <f>F382</f>
        <v>65438</v>
      </c>
    </row>
    <row r="382" spans="1:6" ht="47.25" x14ac:dyDescent="0.25">
      <c r="A382" s="31" t="s">
        <v>19</v>
      </c>
      <c r="B382" s="31"/>
      <c r="C382" s="32"/>
      <c r="D382" s="33">
        <v>600</v>
      </c>
      <c r="E382" s="25">
        <v>65438</v>
      </c>
      <c r="F382" s="25">
        <v>65438</v>
      </c>
    </row>
    <row r="383" spans="1:6" ht="31.5" x14ac:dyDescent="0.25">
      <c r="A383" s="18" t="s">
        <v>417</v>
      </c>
      <c r="B383" s="18"/>
      <c r="C383" s="19" t="s">
        <v>418</v>
      </c>
      <c r="D383" s="18"/>
      <c r="E383" s="20">
        <f t="shared" ref="E383:F383" si="144">E384+E386+E388+E390+E392+E394+E396</f>
        <v>19677926.399999999</v>
      </c>
      <c r="F383" s="20">
        <f t="shared" si="144"/>
        <v>13255133</v>
      </c>
    </row>
    <row r="384" spans="1:6" ht="31.5" x14ac:dyDescent="0.25">
      <c r="A384" s="16" t="s">
        <v>419</v>
      </c>
      <c r="B384" s="16"/>
      <c r="C384" s="21" t="s">
        <v>420</v>
      </c>
      <c r="D384" s="28"/>
      <c r="E384" s="30">
        <f t="shared" ref="E384:F384" si="145">E385</f>
        <v>13367487</v>
      </c>
      <c r="F384" s="30">
        <f t="shared" si="145"/>
        <v>8169139</v>
      </c>
    </row>
    <row r="385" spans="1:6" ht="47.25" x14ac:dyDescent="0.25">
      <c r="A385" s="31" t="s">
        <v>19</v>
      </c>
      <c r="B385" s="31"/>
      <c r="C385" s="32"/>
      <c r="D385" s="33">
        <v>600</v>
      </c>
      <c r="E385" s="34">
        <v>13367487</v>
      </c>
      <c r="F385" s="34">
        <v>8169139</v>
      </c>
    </row>
    <row r="386" spans="1:6" ht="47.25" x14ac:dyDescent="0.25">
      <c r="A386" s="16" t="s">
        <v>398</v>
      </c>
      <c r="B386" s="16"/>
      <c r="C386" s="21" t="s">
        <v>421</v>
      </c>
      <c r="D386" s="28"/>
      <c r="E386" s="30">
        <f t="shared" ref="E386:F386" si="146">E387</f>
        <v>5085994</v>
      </c>
      <c r="F386" s="30">
        <f t="shared" si="146"/>
        <v>5085994</v>
      </c>
    </row>
    <row r="387" spans="1:6" ht="47.25" x14ac:dyDescent="0.25">
      <c r="A387" s="31" t="s">
        <v>19</v>
      </c>
      <c r="B387" s="31"/>
      <c r="C387" s="32"/>
      <c r="D387" s="33">
        <v>600</v>
      </c>
      <c r="E387" s="34">
        <v>5085994</v>
      </c>
      <c r="F387" s="34">
        <v>5085994</v>
      </c>
    </row>
    <row r="388" spans="1:6" ht="63" x14ac:dyDescent="0.25">
      <c r="A388" s="50" t="s">
        <v>422</v>
      </c>
      <c r="B388" s="50"/>
      <c r="C388" s="21" t="s">
        <v>423</v>
      </c>
      <c r="D388" s="28"/>
      <c r="E388" s="22">
        <f t="shared" ref="E388:F388" si="147">E389</f>
        <v>667502.52</v>
      </c>
      <c r="F388" s="22">
        <f t="shared" si="147"/>
        <v>0</v>
      </c>
    </row>
    <row r="389" spans="1:6" ht="47.25" x14ac:dyDescent="0.25">
      <c r="A389" s="31" t="s">
        <v>19</v>
      </c>
      <c r="B389" s="31"/>
      <c r="C389" s="32"/>
      <c r="D389" s="33">
        <v>600</v>
      </c>
      <c r="E389" s="25">
        <v>667502.52</v>
      </c>
      <c r="F389" s="25">
        <v>0</v>
      </c>
    </row>
    <row r="390" spans="1:6" ht="63" x14ac:dyDescent="0.25">
      <c r="A390" s="50" t="s">
        <v>424</v>
      </c>
      <c r="B390" s="50"/>
      <c r="C390" s="21" t="s">
        <v>425</v>
      </c>
      <c r="D390" s="28"/>
      <c r="E390" s="22">
        <f t="shared" ref="E390:F390" si="148">E391</f>
        <v>102891.96</v>
      </c>
      <c r="F390" s="22">
        <f t="shared" si="148"/>
        <v>0</v>
      </c>
    </row>
    <row r="391" spans="1:6" ht="47.25" x14ac:dyDescent="0.25">
      <c r="A391" s="31" t="s">
        <v>19</v>
      </c>
      <c r="B391" s="31"/>
      <c r="C391" s="32"/>
      <c r="D391" s="33">
        <v>600</v>
      </c>
      <c r="E391" s="25">
        <v>102891.96</v>
      </c>
      <c r="F391" s="25">
        <v>0</v>
      </c>
    </row>
    <row r="392" spans="1:6" ht="63" x14ac:dyDescent="0.25">
      <c r="A392" s="50" t="s">
        <v>426</v>
      </c>
      <c r="B392" s="50"/>
      <c r="C392" s="21" t="s">
        <v>427</v>
      </c>
      <c r="D392" s="28"/>
      <c r="E392" s="22">
        <f t="shared" ref="E392:F392" si="149">E393</f>
        <v>210446.7</v>
      </c>
      <c r="F392" s="22">
        <f t="shared" si="149"/>
        <v>0</v>
      </c>
    </row>
    <row r="393" spans="1:6" ht="47.25" x14ac:dyDescent="0.25">
      <c r="A393" s="31" t="s">
        <v>19</v>
      </c>
      <c r="B393" s="31"/>
      <c r="C393" s="32"/>
      <c r="D393" s="33">
        <v>600</v>
      </c>
      <c r="E393" s="25">
        <v>210446.7</v>
      </c>
      <c r="F393" s="25">
        <v>0</v>
      </c>
    </row>
    <row r="394" spans="1:6" ht="63" x14ac:dyDescent="0.25">
      <c r="A394" s="50" t="s">
        <v>428</v>
      </c>
      <c r="B394" s="50"/>
      <c r="C394" s="21" t="s">
        <v>429</v>
      </c>
      <c r="D394" s="28"/>
      <c r="E394" s="22">
        <f t="shared" ref="E394:F394" si="150">E395</f>
        <v>128589.04</v>
      </c>
      <c r="F394" s="22">
        <f t="shared" si="150"/>
        <v>0</v>
      </c>
    </row>
    <row r="395" spans="1:6" ht="47.25" x14ac:dyDescent="0.25">
      <c r="A395" s="31" t="s">
        <v>19</v>
      </c>
      <c r="B395" s="31"/>
      <c r="C395" s="32"/>
      <c r="D395" s="33">
        <v>600</v>
      </c>
      <c r="E395" s="25">
        <v>128589.04</v>
      </c>
      <c r="F395" s="25">
        <v>0</v>
      </c>
    </row>
    <row r="396" spans="1:6" ht="63" x14ac:dyDescent="0.25">
      <c r="A396" s="50" t="s">
        <v>430</v>
      </c>
      <c r="B396" s="50"/>
      <c r="C396" s="21" t="s">
        <v>431</v>
      </c>
      <c r="D396" s="28"/>
      <c r="E396" s="22">
        <f t="shared" ref="E396:F396" si="151">E397</f>
        <v>115015.18</v>
      </c>
      <c r="F396" s="22">
        <f t="shared" si="151"/>
        <v>0</v>
      </c>
    </row>
    <row r="397" spans="1:6" ht="47.25" x14ac:dyDescent="0.25">
      <c r="A397" s="31" t="s">
        <v>19</v>
      </c>
      <c r="B397" s="31"/>
      <c r="C397" s="32"/>
      <c r="D397" s="33">
        <v>600</v>
      </c>
      <c r="E397" s="25">
        <v>115015.18</v>
      </c>
      <c r="F397" s="25">
        <v>0</v>
      </c>
    </row>
    <row r="398" spans="1:6" ht="15.75" x14ac:dyDescent="0.25">
      <c r="A398" s="18" t="s">
        <v>432</v>
      </c>
      <c r="B398" s="18"/>
      <c r="C398" s="19" t="s">
        <v>433</v>
      </c>
      <c r="D398" s="18"/>
      <c r="E398" s="20">
        <f t="shared" ref="E398:F398" si="152">E399+E401</f>
        <v>4752375</v>
      </c>
      <c r="F398" s="20">
        <f t="shared" si="152"/>
        <v>9568967</v>
      </c>
    </row>
    <row r="399" spans="1:6" ht="47.25" x14ac:dyDescent="0.25">
      <c r="A399" s="54" t="s">
        <v>434</v>
      </c>
      <c r="B399" s="54"/>
      <c r="C399" s="21" t="s">
        <v>435</v>
      </c>
      <c r="D399" s="16"/>
      <c r="E399" s="22">
        <f t="shared" ref="E399:F401" si="153">E400</f>
        <v>0</v>
      </c>
      <c r="F399" s="22">
        <f t="shared" si="153"/>
        <v>6694593</v>
      </c>
    </row>
    <row r="400" spans="1:6" ht="47.25" x14ac:dyDescent="0.25">
      <c r="A400" s="23" t="s">
        <v>19</v>
      </c>
      <c r="B400" s="23"/>
      <c r="C400" s="43"/>
      <c r="D400" s="24">
        <v>600</v>
      </c>
      <c r="E400" s="25">
        <v>0</v>
      </c>
      <c r="F400" s="25">
        <v>6694593</v>
      </c>
    </row>
    <row r="401" spans="1:6" ht="31.5" x14ac:dyDescent="0.25">
      <c r="A401" s="54" t="s">
        <v>436</v>
      </c>
      <c r="B401" s="54"/>
      <c r="C401" s="21" t="s">
        <v>437</v>
      </c>
      <c r="D401" s="16"/>
      <c r="E401" s="22">
        <f t="shared" si="153"/>
        <v>4752375</v>
      </c>
      <c r="F401" s="22">
        <f t="shared" si="153"/>
        <v>2874374</v>
      </c>
    </row>
    <row r="402" spans="1:6" ht="47.25" x14ac:dyDescent="0.25">
      <c r="A402" s="23" t="s">
        <v>19</v>
      </c>
      <c r="B402" s="23"/>
      <c r="C402" s="43"/>
      <c r="D402" s="24">
        <v>600</v>
      </c>
      <c r="E402" s="25">
        <v>4752375</v>
      </c>
      <c r="F402" s="25">
        <v>2874374</v>
      </c>
    </row>
    <row r="403" spans="1:6" ht="31.5" x14ac:dyDescent="0.25">
      <c r="A403" s="18" t="s">
        <v>438</v>
      </c>
      <c r="B403" s="18"/>
      <c r="C403" s="19" t="s">
        <v>439</v>
      </c>
      <c r="D403" s="18"/>
      <c r="E403" s="20">
        <f t="shared" ref="E403:F404" si="154">E404</f>
        <v>5731705</v>
      </c>
      <c r="F403" s="20">
        <f t="shared" si="154"/>
        <v>3502758</v>
      </c>
    </row>
    <row r="404" spans="1:6" ht="31.5" x14ac:dyDescent="0.25">
      <c r="A404" s="16" t="s">
        <v>440</v>
      </c>
      <c r="B404" s="16"/>
      <c r="C404" s="21" t="s">
        <v>441</v>
      </c>
      <c r="D404" s="28"/>
      <c r="E404" s="30">
        <f t="shared" si="154"/>
        <v>5731705</v>
      </c>
      <c r="F404" s="30">
        <f t="shared" si="154"/>
        <v>3502758</v>
      </c>
    </row>
    <row r="405" spans="1:6" ht="47.25" x14ac:dyDescent="0.25">
      <c r="A405" s="31" t="s">
        <v>19</v>
      </c>
      <c r="B405" s="31"/>
      <c r="C405" s="32"/>
      <c r="D405" s="33">
        <v>600</v>
      </c>
      <c r="E405" s="34">
        <v>5731705</v>
      </c>
      <c r="F405" s="34">
        <v>3502758</v>
      </c>
    </row>
    <row r="406" spans="1:6" ht="31.5" x14ac:dyDescent="0.25">
      <c r="A406" s="14" t="s">
        <v>442</v>
      </c>
      <c r="B406" s="14"/>
      <c r="C406" s="15" t="s">
        <v>443</v>
      </c>
      <c r="D406" s="28"/>
      <c r="E406" s="35">
        <f t="shared" ref="E406:F408" si="155">E407</f>
        <v>639019</v>
      </c>
      <c r="F406" s="35">
        <f t="shared" si="155"/>
        <v>390517</v>
      </c>
    </row>
    <row r="407" spans="1:6" ht="47.25" x14ac:dyDescent="0.25">
      <c r="A407" s="18" t="s">
        <v>444</v>
      </c>
      <c r="B407" s="18"/>
      <c r="C407" s="19" t="s">
        <v>445</v>
      </c>
      <c r="D407" s="18"/>
      <c r="E407" s="20">
        <f t="shared" si="155"/>
        <v>639019</v>
      </c>
      <c r="F407" s="20">
        <f t="shared" si="155"/>
        <v>390517</v>
      </c>
    </row>
    <row r="408" spans="1:6" ht="31.5" x14ac:dyDescent="0.25">
      <c r="A408" s="16" t="s">
        <v>446</v>
      </c>
      <c r="B408" s="16"/>
      <c r="C408" s="21" t="s">
        <v>447</v>
      </c>
      <c r="D408" s="28"/>
      <c r="E408" s="30">
        <f t="shared" si="155"/>
        <v>639019</v>
      </c>
      <c r="F408" s="30">
        <f t="shared" si="155"/>
        <v>390517</v>
      </c>
    </row>
    <row r="409" spans="1:6" ht="47.25" x14ac:dyDescent="0.25">
      <c r="A409" s="31" t="s">
        <v>19</v>
      </c>
      <c r="B409" s="31"/>
      <c r="C409" s="32"/>
      <c r="D409" s="33">
        <v>600</v>
      </c>
      <c r="E409" s="34">
        <v>639019</v>
      </c>
      <c r="F409" s="34">
        <v>390517</v>
      </c>
    </row>
    <row r="410" spans="1:6" ht="47.25" x14ac:dyDescent="0.25">
      <c r="A410" s="14" t="s">
        <v>448</v>
      </c>
      <c r="B410" s="14"/>
      <c r="C410" s="15" t="s">
        <v>449</v>
      </c>
      <c r="D410" s="28"/>
      <c r="E410" s="35">
        <f t="shared" ref="E410:F410" si="156">E411+E424</f>
        <v>208548.93</v>
      </c>
      <c r="F410" s="35">
        <f t="shared" si="156"/>
        <v>0</v>
      </c>
    </row>
    <row r="411" spans="1:6" ht="31.5" x14ac:dyDescent="0.25">
      <c r="A411" s="18" t="s">
        <v>450</v>
      </c>
      <c r="B411" s="18"/>
      <c r="C411" s="19" t="s">
        <v>451</v>
      </c>
      <c r="D411" s="40"/>
      <c r="E411" s="20">
        <f t="shared" ref="E411:F411" si="157">E412+E414+E416+E418+E420+E422</f>
        <v>176048.93</v>
      </c>
      <c r="F411" s="20">
        <f t="shared" si="157"/>
        <v>0</v>
      </c>
    </row>
    <row r="412" spans="1:6" ht="15.75" x14ac:dyDescent="0.25">
      <c r="A412" s="16" t="s">
        <v>452</v>
      </c>
      <c r="B412" s="16"/>
      <c r="C412" s="21" t="s">
        <v>453</v>
      </c>
      <c r="D412" s="28"/>
      <c r="E412" s="30">
        <f t="shared" ref="E412:F412" si="158">E413</f>
        <v>65500</v>
      </c>
      <c r="F412" s="30">
        <f t="shared" si="158"/>
        <v>0</v>
      </c>
    </row>
    <row r="413" spans="1:6" ht="31.5" x14ac:dyDescent="0.25">
      <c r="A413" s="31" t="s">
        <v>44</v>
      </c>
      <c r="B413" s="31"/>
      <c r="C413" s="32"/>
      <c r="D413" s="33">
        <v>200</v>
      </c>
      <c r="E413" s="34">
        <v>65500</v>
      </c>
      <c r="F413" s="34">
        <v>0</v>
      </c>
    </row>
    <row r="414" spans="1:6" ht="63" x14ac:dyDescent="0.25">
      <c r="A414" s="50" t="s">
        <v>454</v>
      </c>
      <c r="B414" s="50"/>
      <c r="C414" s="21" t="s">
        <v>455</v>
      </c>
      <c r="D414" s="28"/>
      <c r="E414" s="22">
        <f t="shared" ref="E414:F414" si="159">E415</f>
        <v>63529.51</v>
      </c>
      <c r="F414" s="22">
        <f t="shared" si="159"/>
        <v>0</v>
      </c>
    </row>
    <row r="415" spans="1:6" ht="31.5" x14ac:dyDescent="0.25">
      <c r="A415" s="31" t="s">
        <v>44</v>
      </c>
      <c r="B415" s="31"/>
      <c r="C415" s="32"/>
      <c r="D415" s="33">
        <v>200</v>
      </c>
      <c r="E415" s="25">
        <v>63529.51</v>
      </c>
      <c r="F415" s="25">
        <v>0</v>
      </c>
    </row>
    <row r="416" spans="1:6" ht="63" x14ac:dyDescent="0.25">
      <c r="A416" s="50" t="s">
        <v>456</v>
      </c>
      <c r="B416" s="50"/>
      <c r="C416" s="21" t="s">
        <v>457</v>
      </c>
      <c r="D416" s="28"/>
      <c r="E416" s="22">
        <f t="shared" ref="E416:F416" si="160">E417</f>
        <v>7642.47</v>
      </c>
      <c r="F416" s="22">
        <f t="shared" si="160"/>
        <v>0</v>
      </c>
    </row>
    <row r="417" spans="1:6" ht="31.5" x14ac:dyDescent="0.25">
      <c r="A417" s="31" t="s">
        <v>44</v>
      </c>
      <c r="B417" s="31"/>
      <c r="C417" s="32"/>
      <c r="D417" s="33">
        <v>200</v>
      </c>
      <c r="E417" s="25">
        <v>7642.47</v>
      </c>
      <c r="F417" s="25">
        <v>0</v>
      </c>
    </row>
    <row r="418" spans="1:6" ht="63" x14ac:dyDescent="0.25">
      <c r="A418" s="50" t="s">
        <v>458</v>
      </c>
      <c r="B418" s="50"/>
      <c r="C418" s="21" t="s">
        <v>459</v>
      </c>
      <c r="D418" s="28"/>
      <c r="E418" s="22">
        <f t="shared" ref="E418:F418" si="161">E419</f>
        <v>19812.55</v>
      </c>
      <c r="F418" s="22">
        <f t="shared" si="161"/>
        <v>0</v>
      </c>
    </row>
    <row r="419" spans="1:6" ht="31.5" x14ac:dyDescent="0.25">
      <c r="A419" s="31" t="s">
        <v>44</v>
      </c>
      <c r="B419" s="31"/>
      <c r="C419" s="32"/>
      <c r="D419" s="33">
        <v>200</v>
      </c>
      <c r="E419" s="25">
        <v>19812.55</v>
      </c>
      <c r="F419" s="25">
        <v>0</v>
      </c>
    </row>
    <row r="420" spans="1:6" ht="63" x14ac:dyDescent="0.25">
      <c r="A420" s="50" t="s">
        <v>460</v>
      </c>
      <c r="B420" s="50"/>
      <c r="C420" s="21" t="s">
        <v>461</v>
      </c>
      <c r="D420" s="28"/>
      <c r="E420" s="22">
        <f t="shared" ref="E420:F420" si="162">E421</f>
        <v>10550.16</v>
      </c>
      <c r="F420" s="22">
        <f t="shared" si="162"/>
        <v>0</v>
      </c>
    </row>
    <row r="421" spans="1:6" ht="31.5" x14ac:dyDescent="0.25">
      <c r="A421" s="31" t="s">
        <v>44</v>
      </c>
      <c r="B421" s="31"/>
      <c r="C421" s="32"/>
      <c r="D421" s="33">
        <v>200</v>
      </c>
      <c r="E421" s="25">
        <v>10550.16</v>
      </c>
      <c r="F421" s="25">
        <v>0</v>
      </c>
    </row>
    <row r="422" spans="1:6" ht="63" x14ac:dyDescent="0.25">
      <c r="A422" s="50" t="s">
        <v>462</v>
      </c>
      <c r="B422" s="50"/>
      <c r="C422" s="21" t="s">
        <v>463</v>
      </c>
      <c r="D422" s="28"/>
      <c r="E422" s="22">
        <f t="shared" ref="E422:F422" si="163">E423</f>
        <v>9014.24</v>
      </c>
      <c r="F422" s="22">
        <f t="shared" si="163"/>
        <v>0</v>
      </c>
    </row>
    <row r="423" spans="1:6" ht="31.5" x14ac:dyDescent="0.25">
      <c r="A423" s="31" t="s">
        <v>44</v>
      </c>
      <c r="B423" s="31"/>
      <c r="C423" s="32"/>
      <c r="D423" s="33">
        <v>200</v>
      </c>
      <c r="E423" s="25">
        <v>9014.24</v>
      </c>
      <c r="F423" s="25">
        <v>0</v>
      </c>
    </row>
    <row r="424" spans="1:6" ht="31.5" x14ac:dyDescent="0.25">
      <c r="A424" s="18" t="s">
        <v>464</v>
      </c>
      <c r="B424" s="18"/>
      <c r="C424" s="19" t="s">
        <v>465</v>
      </c>
      <c r="D424" s="40"/>
      <c r="E424" s="20">
        <f t="shared" ref="E424:F424" si="164">E425+E427+E429+E431+E433+E435</f>
        <v>32500</v>
      </c>
      <c r="F424" s="20">
        <f t="shared" si="164"/>
        <v>0</v>
      </c>
    </row>
    <row r="425" spans="1:6" ht="15.75" x14ac:dyDescent="0.25">
      <c r="A425" s="16" t="s">
        <v>452</v>
      </c>
      <c r="B425" s="16"/>
      <c r="C425" s="21" t="s">
        <v>466</v>
      </c>
      <c r="D425" s="28"/>
      <c r="E425" s="30">
        <f t="shared" ref="E425:F425" si="165">E426</f>
        <v>4500</v>
      </c>
      <c r="F425" s="30">
        <f t="shared" si="165"/>
        <v>0</v>
      </c>
    </row>
    <row r="426" spans="1:6" ht="31.5" x14ac:dyDescent="0.25">
      <c r="A426" s="31" t="s">
        <v>44</v>
      </c>
      <c r="B426" s="31"/>
      <c r="C426" s="32"/>
      <c r="D426" s="33">
        <v>200</v>
      </c>
      <c r="E426" s="34">
        <v>4500</v>
      </c>
      <c r="F426" s="34">
        <v>0</v>
      </c>
    </row>
    <row r="427" spans="1:6" ht="63" x14ac:dyDescent="0.25">
      <c r="A427" s="50" t="s">
        <v>454</v>
      </c>
      <c r="B427" s="50"/>
      <c r="C427" s="21" t="s">
        <v>467</v>
      </c>
      <c r="D427" s="28"/>
      <c r="E427" s="22">
        <f t="shared" ref="E427:F427" si="166">E428</f>
        <v>12000</v>
      </c>
      <c r="F427" s="22">
        <f t="shared" si="166"/>
        <v>0</v>
      </c>
    </row>
    <row r="428" spans="1:6" ht="31.5" x14ac:dyDescent="0.25">
      <c r="A428" s="31" t="s">
        <v>44</v>
      </c>
      <c r="B428" s="31"/>
      <c r="C428" s="32"/>
      <c r="D428" s="33">
        <v>200</v>
      </c>
      <c r="E428" s="25">
        <v>12000</v>
      </c>
      <c r="F428" s="25">
        <v>0</v>
      </c>
    </row>
    <row r="429" spans="1:6" ht="63" x14ac:dyDescent="0.25">
      <c r="A429" s="50" t="s">
        <v>456</v>
      </c>
      <c r="B429" s="50"/>
      <c r="C429" s="21" t="s">
        <v>468</v>
      </c>
      <c r="D429" s="28"/>
      <c r="E429" s="22">
        <f t="shared" ref="E429:F429" si="167">E430</f>
        <v>4000</v>
      </c>
      <c r="F429" s="22">
        <f t="shared" si="167"/>
        <v>0</v>
      </c>
    </row>
    <row r="430" spans="1:6" ht="31.5" x14ac:dyDescent="0.25">
      <c r="A430" s="31" t="s">
        <v>44</v>
      </c>
      <c r="B430" s="31"/>
      <c r="C430" s="32"/>
      <c r="D430" s="33">
        <v>200</v>
      </c>
      <c r="E430" s="25">
        <v>4000</v>
      </c>
      <c r="F430" s="25">
        <v>0</v>
      </c>
    </row>
    <row r="431" spans="1:6" ht="63" x14ac:dyDescent="0.25">
      <c r="A431" s="50" t="s">
        <v>458</v>
      </c>
      <c r="B431" s="50"/>
      <c r="C431" s="21" t="s">
        <v>469</v>
      </c>
      <c r="D431" s="28"/>
      <c r="E431" s="22">
        <f t="shared" ref="E431:F431" si="168">E432</f>
        <v>4000</v>
      </c>
      <c r="F431" s="22">
        <f t="shared" si="168"/>
        <v>0</v>
      </c>
    </row>
    <row r="432" spans="1:6" ht="31.5" x14ac:dyDescent="0.25">
      <c r="A432" s="31" t="s">
        <v>44</v>
      </c>
      <c r="B432" s="31"/>
      <c r="C432" s="32"/>
      <c r="D432" s="33">
        <v>200</v>
      </c>
      <c r="E432" s="25">
        <v>4000</v>
      </c>
      <c r="F432" s="25">
        <v>0</v>
      </c>
    </row>
    <row r="433" spans="1:6" ht="63" x14ac:dyDescent="0.25">
      <c r="A433" s="50" t="s">
        <v>460</v>
      </c>
      <c r="B433" s="50"/>
      <c r="C433" s="21" t="s">
        <v>470</v>
      </c>
      <c r="D433" s="28"/>
      <c r="E433" s="22">
        <f t="shared" ref="E433:F433" si="169">E434</f>
        <v>4000</v>
      </c>
      <c r="F433" s="22">
        <f t="shared" si="169"/>
        <v>0</v>
      </c>
    </row>
    <row r="434" spans="1:6" ht="31.5" x14ac:dyDescent="0.25">
      <c r="A434" s="31" t="s">
        <v>44</v>
      </c>
      <c r="B434" s="31"/>
      <c r="C434" s="32"/>
      <c r="D434" s="33">
        <v>200</v>
      </c>
      <c r="E434" s="25">
        <v>4000</v>
      </c>
      <c r="F434" s="25">
        <v>0</v>
      </c>
    </row>
    <row r="435" spans="1:6" ht="63" x14ac:dyDescent="0.25">
      <c r="A435" s="50" t="s">
        <v>462</v>
      </c>
      <c r="B435" s="50"/>
      <c r="C435" s="21" t="s">
        <v>471</v>
      </c>
      <c r="D435" s="28"/>
      <c r="E435" s="22">
        <f t="shared" ref="E435:F435" si="170">E436</f>
        <v>4000</v>
      </c>
      <c r="F435" s="22">
        <f t="shared" si="170"/>
        <v>0</v>
      </c>
    </row>
    <row r="436" spans="1:6" ht="31.5" x14ac:dyDescent="0.25">
      <c r="A436" s="31" t="s">
        <v>44</v>
      </c>
      <c r="B436" s="31"/>
      <c r="C436" s="32"/>
      <c r="D436" s="33">
        <v>200</v>
      </c>
      <c r="E436" s="25">
        <v>4000</v>
      </c>
      <c r="F436" s="25">
        <v>0</v>
      </c>
    </row>
    <row r="437" spans="1:6" ht="31.5" x14ac:dyDescent="0.25">
      <c r="A437" s="14" t="s">
        <v>472</v>
      </c>
      <c r="B437" s="14"/>
      <c r="C437" s="15" t="s">
        <v>473</v>
      </c>
      <c r="D437" s="28"/>
      <c r="E437" s="35">
        <f t="shared" ref="E437:F437" si="171">E438+E441</f>
        <v>60000</v>
      </c>
      <c r="F437" s="35">
        <f t="shared" si="171"/>
        <v>0</v>
      </c>
    </row>
    <row r="438" spans="1:6" ht="15.75" x14ac:dyDescent="0.25">
      <c r="A438" s="18" t="s">
        <v>474</v>
      </c>
      <c r="B438" s="18"/>
      <c r="C438" s="19" t="s">
        <v>475</v>
      </c>
      <c r="D438" s="28"/>
      <c r="E438" s="20">
        <f t="shared" ref="E438:F439" si="172">E439</f>
        <v>20000</v>
      </c>
      <c r="F438" s="20">
        <f t="shared" si="172"/>
        <v>0</v>
      </c>
    </row>
    <row r="439" spans="1:6" ht="15.75" x14ac:dyDescent="0.25">
      <c r="A439" s="16" t="s">
        <v>476</v>
      </c>
      <c r="B439" s="16"/>
      <c r="C439" s="21" t="s">
        <v>477</v>
      </c>
      <c r="D439" s="28"/>
      <c r="E439" s="30">
        <f t="shared" si="172"/>
        <v>20000</v>
      </c>
      <c r="F439" s="30">
        <f t="shared" si="172"/>
        <v>0</v>
      </c>
    </row>
    <row r="440" spans="1:6" ht="31.5" x14ac:dyDescent="0.25">
      <c r="A440" s="31" t="s">
        <v>44</v>
      </c>
      <c r="B440" s="31"/>
      <c r="C440" s="32"/>
      <c r="D440" s="33">
        <v>200</v>
      </c>
      <c r="E440" s="34">
        <v>20000</v>
      </c>
      <c r="F440" s="34">
        <v>0</v>
      </c>
    </row>
    <row r="441" spans="1:6" ht="31.5" x14ac:dyDescent="0.25">
      <c r="A441" s="18" t="s">
        <v>478</v>
      </c>
      <c r="B441" s="18"/>
      <c r="C441" s="19" t="s">
        <v>479</v>
      </c>
      <c r="D441" s="40"/>
      <c r="E441" s="20">
        <f t="shared" ref="E441:F442" si="173">E442</f>
        <v>40000</v>
      </c>
      <c r="F441" s="20">
        <f t="shared" si="173"/>
        <v>0</v>
      </c>
    </row>
    <row r="442" spans="1:6" ht="63" x14ac:dyDescent="0.25">
      <c r="A442" s="16" t="s">
        <v>480</v>
      </c>
      <c r="B442" s="16"/>
      <c r="C442" s="21" t="s">
        <v>481</v>
      </c>
      <c r="D442" s="28"/>
      <c r="E442" s="30">
        <f t="shared" si="173"/>
        <v>40000</v>
      </c>
      <c r="F442" s="30">
        <f t="shared" si="173"/>
        <v>0</v>
      </c>
    </row>
    <row r="443" spans="1:6" ht="31.5" x14ac:dyDescent="0.25">
      <c r="A443" s="31" t="s">
        <v>44</v>
      </c>
      <c r="B443" s="31"/>
      <c r="C443" s="32"/>
      <c r="D443" s="33">
        <v>200</v>
      </c>
      <c r="E443" s="34">
        <v>40000</v>
      </c>
      <c r="F443" s="34">
        <v>0</v>
      </c>
    </row>
    <row r="444" spans="1:6" ht="63" x14ac:dyDescent="0.25">
      <c r="A444" s="14" t="s">
        <v>482</v>
      </c>
      <c r="B444" s="14"/>
      <c r="C444" s="15" t="s">
        <v>483</v>
      </c>
      <c r="D444" s="28"/>
      <c r="E444" s="35">
        <f t="shared" ref="E444:F444" si="174">E445+E448</f>
        <v>80000</v>
      </c>
      <c r="F444" s="35">
        <f t="shared" si="174"/>
        <v>0</v>
      </c>
    </row>
    <row r="445" spans="1:6" ht="47.25" x14ac:dyDescent="0.25">
      <c r="A445" s="18" t="s">
        <v>484</v>
      </c>
      <c r="B445" s="18"/>
      <c r="C445" s="19" t="s">
        <v>485</v>
      </c>
      <c r="D445" s="40"/>
      <c r="E445" s="20">
        <f t="shared" ref="E445:F446" si="175">E446</f>
        <v>70000</v>
      </c>
      <c r="F445" s="20">
        <f t="shared" si="175"/>
        <v>0</v>
      </c>
    </row>
    <row r="446" spans="1:6" ht="31.5" x14ac:dyDescent="0.25">
      <c r="A446" s="16" t="s">
        <v>486</v>
      </c>
      <c r="B446" s="16"/>
      <c r="C446" s="21" t="s">
        <v>487</v>
      </c>
      <c r="D446" s="28"/>
      <c r="E446" s="30">
        <f t="shared" si="175"/>
        <v>70000</v>
      </c>
      <c r="F446" s="30">
        <f t="shared" si="175"/>
        <v>0</v>
      </c>
    </row>
    <row r="447" spans="1:6" ht="31.5" x14ac:dyDescent="0.25">
      <c r="A447" s="31" t="s">
        <v>44</v>
      </c>
      <c r="B447" s="31"/>
      <c r="C447" s="32"/>
      <c r="D447" s="33">
        <v>200</v>
      </c>
      <c r="E447" s="34">
        <v>70000</v>
      </c>
      <c r="F447" s="34">
        <v>0</v>
      </c>
    </row>
    <row r="448" spans="1:6" ht="63" x14ac:dyDescent="0.25">
      <c r="A448" s="18" t="s">
        <v>488</v>
      </c>
      <c r="B448" s="18"/>
      <c r="C448" s="19" t="s">
        <v>489</v>
      </c>
      <c r="D448" s="40"/>
      <c r="E448" s="20">
        <f t="shared" ref="E448:F449" si="176">E449</f>
        <v>10000</v>
      </c>
      <c r="F448" s="20">
        <f t="shared" si="176"/>
        <v>0</v>
      </c>
    </row>
    <row r="449" spans="1:6" ht="31.5" x14ac:dyDescent="0.25">
      <c r="A449" s="16" t="s">
        <v>490</v>
      </c>
      <c r="B449" s="16"/>
      <c r="C449" s="21" t="s">
        <v>491</v>
      </c>
      <c r="D449" s="16"/>
      <c r="E449" s="22">
        <f t="shared" si="176"/>
        <v>10000</v>
      </c>
      <c r="F449" s="22">
        <f t="shared" si="176"/>
        <v>0</v>
      </c>
    </row>
    <row r="450" spans="1:6" ht="31.5" x14ac:dyDescent="0.25">
      <c r="A450" s="23" t="s">
        <v>44</v>
      </c>
      <c r="B450" s="23"/>
      <c r="C450" s="43"/>
      <c r="D450" s="24">
        <v>200</v>
      </c>
      <c r="E450" s="25">
        <v>10000</v>
      </c>
      <c r="F450" s="25">
        <v>0</v>
      </c>
    </row>
    <row r="451" spans="1:6" ht="47.25" x14ac:dyDescent="0.25">
      <c r="A451" s="26" t="s">
        <v>492</v>
      </c>
      <c r="B451" s="26"/>
      <c r="C451" s="27" t="s">
        <v>493</v>
      </c>
      <c r="D451" s="37"/>
      <c r="E451" s="13">
        <f t="shared" ref="E451:F452" si="177">E452</f>
        <v>412388.68000000005</v>
      </c>
      <c r="F451" s="13">
        <f t="shared" si="177"/>
        <v>0</v>
      </c>
    </row>
    <row r="452" spans="1:6" ht="47.25" x14ac:dyDescent="0.25">
      <c r="A452" s="14" t="s">
        <v>494</v>
      </c>
      <c r="B452" s="14"/>
      <c r="C452" s="15" t="s">
        <v>495</v>
      </c>
      <c r="D452" s="28"/>
      <c r="E452" s="35">
        <f t="shared" si="177"/>
        <v>412388.68000000005</v>
      </c>
      <c r="F452" s="35">
        <f t="shared" si="177"/>
        <v>0</v>
      </c>
    </row>
    <row r="453" spans="1:6" ht="31.5" x14ac:dyDescent="0.25">
      <c r="A453" s="18" t="s">
        <v>496</v>
      </c>
      <c r="B453" s="18"/>
      <c r="C453" s="19" t="s">
        <v>497</v>
      </c>
      <c r="D453" s="40"/>
      <c r="E453" s="20">
        <f t="shared" ref="E453:F453" si="178">E454+E457+E459+E461+E463+E465</f>
        <v>412388.68000000005</v>
      </c>
      <c r="F453" s="20">
        <f t="shared" si="178"/>
        <v>0</v>
      </c>
    </row>
    <row r="454" spans="1:6" ht="31.5" x14ac:dyDescent="0.25">
      <c r="A454" s="16" t="s">
        <v>498</v>
      </c>
      <c r="B454" s="16"/>
      <c r="C454" s="21" t="s">
        <v>499</v>
      </c>
      <c r="D454" s="28"/>
      <c r="E454" s="22">
        <f t="shared" ref="E454:F454" si="179">SUM(E455:E456)</f>
        <v>230000</v>
      </c>
      <c r="F454" s="22">
        <f t="shared" si="179"/>
        <v>0</v>
      </c>
    </row>
    <row r="455" spans="1:6" ht="78.75" x14ac:dyDescent="0.25">
      <c r="A455" s="31" t="s">
        <v>176</v>
      </c>
      <c r="B455" s="31"/>
      <c r="C455" s="32"/>
      <c r="D455" s="33">
        <v>100</v>
      </c>
      <c r="E455" s="25">
        <v>46800</v>
      </c>
      <c r="F455" s="25">
        <v>0</v>
      </c>
    </row>
    <row r="456" spans="1:6" ht="31.5" x14ac:dyDescent="0.25">
      <c r="A456" s="31" t="s">
        <v>44</v>
      </c>
      <c r="B456" s="31"/>
      <c r="C456" s="32"/>
      <c r="D456" s="33">
        <v>200</v>
      </c>
      <c r="E456" s="25">
        <v>183200</v>
      </c>
      <c r="F456" s="25">
        <v>0</v>
      </c>
    </row>
    <row r="457" spans="1:6" ht="78.75" x14ac:dyDescent="0.25">
      <c r="A457" s="50" t="s">
        <v>500</v>
      </c>
      <c r="B457" s="50"/>
      <c r="C457" s="21" t="s">
        <v>501</v>
      </c>
      <c r="D457" s="28"/>
      <c r="E457" s="22">
        <f t="shared" ref="E457:F457" si="180">E458</f>
        <v>99428.61</v>
      </c>
      <c r="F457" s="22">
        <f t="shared" si="180"/>
        <v>0</v>
      </c>
    </row>
    <row r="458" spans="1:6" ht="31.5" x14ac:dyDescent="0.25">
      <c r="A458" s="31" t="s">
        <v>44</v>
      </c>
      <c r="B458" s="31"/>
      <c r="C458" s="32"/>
      <c r="D458" s="33">
        <v>200</v>
      </c>
      <c r="E458" s="25">
        <v>99428.61</v>
      </c>
      <c r="F458" s="25">
        <v>0</v>
      </c>
    </row>
    <row r="459" spans="1:6" ht="78.75" x14ac:dyDescent="0.25">
      <c r="A459" s="50" t="s">
        <v>502</v>
      </c>
      <c r="B459" s="50"/>
      <c r="C459" s="21" t="s">
        <v>503</v>
      </c>
      <c r="D459" s="28"/>
      <c r="E459" s="22">
        <f t="shared" ref="E459:F459" si="181">E460</f>
        <v>15326.39</v>
      </c>
      <c r="F459" s="22">
        <f t="shared" si="181"/>
        <v>0</v>
      </c>
    </row>
    <row r="460" spans="1:6" ht="31.5" x14ac:dyDescent="0.25">
      <c r="A460" s="31" t="s">
        <v>44</v>
      </c>
      <c r="B460" s="31"/>
      <c r="C460" s="32"/>
      <c r="D460" s="33">
        <v>200</v>
      </c>
      <c r="E460" s="25">
        <v>15326.39</v>
      </c>
      <c r="F460" s="25">
        <v>0</v>
      </c>
    </row>
    <row r="461" spans="1:6" ht="78.75" x14ac:dyDescent="0.25">
      <c r="A461" s="50" t="s">
        <v>504</v>
      </c>
      <c r="B461" s="50"/>
      <c r="C461" s="21" t="s">
        <v>505</v>
      </c>
      <c r="D461" s="28"/>
      <c r="E461" s="22">
        <f t="shared" ref="E461:F461" si="182">E462</f>
        <v>31347.33</v>
      </c>
      <c r="F461" s="22">
        <f t="shared" si="182"/>
        <v>0</v>
      </c>
    </row>
    <row r="462" spans="1:6" ht="31.5" x14ac:dyDescent="0.25">
      <c r="A462" s="31" t="s">
        <v>44</v>
      </c>
      <c r="B462" s="31"/>
      <c r="C462" s="32"/>
      <c r="D462" s="33">
        <v>200</v>
      </c>
      <c r="E462" s="25">
        <v>31347.33</v>
      </c>
      <c r="F462" s="25">
        <v>0</v>
      </c>
    </row>
    <row r="463" spans="1:6" ht="78.75" x14ac:dyDescent="0.25">
      <c r="A463" s="50" t="s">
        <v>506</v>
      </c>
      <c r="B463" s="50"/>
      <c r="C463" s="21" t="s">
        <v>507</v>
      </c>
      <c r="D463" s="28"/>
      <c r="E463" s="22">
        <f t="shared" ref="E463:F463" si="183">E464</f>
        <v>19154.13</v>
      </c>
      <c r="F463" s="22">
        <f t="shared" si="183"/>
        <v>0</v>
      </c>
    </row>
    <row r="464" spans="1:6" ht="31.5" x14ac:dyDescent="0.25">
      <c r="A464" s="31" t="s">
        <v>44</v>
      </c>
      <c r="B464" s="31"/>
      <c r="C464" s="32"/>
      <c r="D464" s="33">
        <v>200</v>
      </c>
      <c r="E464" s="25">
        <v>19154.13</v>
      </c>
      <c r="F464" s="25">
        <v>0</v>
      </c>
    </row>
    <row r="465" spans="1:6" ht="78.75" x14ac:dyDescent="0.25">
      <c r="A465" s="50" t="s">
        <v>508</v>
      </c>
      <c r="B465" s="50"/>
      <c r="C465" s="21" t="s">
        <v>509</v>
      </c>
      <c r="D465" s="28"/>
      <c r="E465" s="22">
        <f t="shared" ref="E465:F465" si="184">E466</f>
        <v>17132.22</v>
      </c>
      <c r="F465" s="22">
        <f t="shared" si="184"/>
        <v>0</v>
      </c>
    </row>
    <row r="466" spans="1:6" ht="31.5" x14ac:dyDescent="0.25">
      <c r="A466" s="31" t="s">
        <v>44</v>
      </c>
      <c r="B466" s="31"/>
      <c r="C466" s="32"/>
      <c r="D466" s="33">
        <v>200</v>
      </c>
      <c r="E466" s="25">
        <v>17132.22</v>
      </c>
      <c r="F466" s="25">
        <v>0</v>
      </c>
    </row>
    <row r="467" spans="1:6" ht="47.25" x14ac:dyDescent="0.25">
      <c r="A467" s="26" t="s">
        <v>295</v>
      </c>
      <c r="B467" s="26"/>
      <c r="C467" s="27" t="s">
        <v>296</v>
      </c>
      <c r="D467" s="11"/>
      <c r="E467" s="13">
        <f t="shared" ref="E467:F467" si="185">E468</f>
        <v>70000</v>
      </c>
      <c r="F467" s="13">
        <f t="shared" si="185"/>
        <v>70000</v>
      </c>
    </row>
    <row r="468" spans="1:6" ht="47.25" x14ac:dyDescent="0.25">
      <c r="A468" s="14" t="s">
        <v>297</v>
      </c>
      <c r="B468" s="14"/>
      <c r="C468" s="15" t="s">
        <v>298</v>
      </c>
      <c r="D468" s="14"/>
      <c r="E468" s="17">
        <f>E469+E472</f>
        <v>70000</v>
      </c>
      <c r="F468" s="17">
        <f>F469+F472</f>
        <v>70000</v>
      </c>
    </row>
    <row r="469" spans="1:6" ht="47.25" x14ac:dyDescent="0.25">
      <c r="A469" s="18" t="s">
        <v>299</v>
      </c>
      <c r="B469" s="18"/>
      <c r="C469" s="19" t="s">
        <v>300</v>
      </c>
      <c r="D469" s="33"/>
      <c r="E469" s="20">
        <f t="shared" ref="E469:F469" si="186">E470</f>
        <v>40000</v>
      </c>
      <c r="F469" s="20">
        <f t="shared" si="186"/>
        <v>40000</v>
      </c>
    </row>
    <row r="470" spans="1:6" ht="31.5" x14ac:dyDescent="0.25">
      <c r="A470" s="16" t="s">
        <v>301</v>
      </c>
      <c r="B470" s="16"/>
      <c r="C470" s="21" t="s">
        <v>302</v>
      </c>
      <c r="D470" s="33"/>
      <c r="E470" s="22">
        <f>SUM(E471:E471)</f>
        <v>40000</v>
      </c>
      <c r="F470" s="22">
        <f>SUM(F471:F471)</f>
        <v>40000</v>
      </c>
    </row>
    <row r="471" spans="1:6" ht="31.5" x14ac:dyDescent="0.25">
      <c r="A471" s="31" t="s">
        <v>44</v>
      </c>
      <c r="B471" s="31"/>
      <c r="C471" s="32"/>
      <c r="D471" s="33">
        <v>200</v>
      </c>
      <c r="E471" s="25">
        <v>40000</v>
      </c>
      <c r="F471" s="25">
        <v>40000</v>
      </c>
    </row>
    <row r="472" spans="1:6" ht="47.25" x14ac:dyDescent="0.25">
      <c r="A472" s="18" t="s">
        <v>510</v>
      </c>
      <c r="B472" s="18"/>
      <c r="C472" s="19" t="s">
        <v>511</v>
      </c>
      <c r="D472" s="33"/>
      <c r="E472" s="20">
        <f t="shared" ref="E472:F473" si="187">E473</f>
        <v>30000</v>
      </c>
      <c r="F472" s="20">
        <f t="shared" si="187"/>
        <v>30000</v>
      </c>
    </row>
    <row r="473" spans="1:6" ht="47.25" x14ac:dyDescent="0.25">
      <c r="A473" s="16" t="s">
        <v>512</v>
      </c>
      <c r="B473" s="16"/>
      <c r="C473" s="21" t="s">
        <v>513</v>
      </c>
      <c r="D473" s="33"/>
      <c r="E473" s="22">
        <f t="shared" si="187"/>
        <v>30000</v>
      </c>
      <c r="F473" s="22">
        <f t="shared" si="187"/>
        <v>30000</v>
      </c>
    </row>
    <row r="474" spans="1:6" ht="31.5" x14ac:dyDescent="0.25">
      <c r="A474" s="31" t="s">
        <v>44</v>
      </c>
      <c r="B474" s="31"/>
      <c r="C474" s="32"/>
      <c r="D474" s="33">
        <v>200</v>
      </c>
      <c r="E474" s="25">
        <v>30000</v>
      </c>
      <c r="F474" s="25">
        <v>30000</v>
      </c>
    </row>
    <row r="475" spans="1:6" ht="63" x14ac:dyDescent="0.25">
      <c r="A475" s="26" t="s">
        <v>108</v>
      </c>
      <c r="B475" s="26"/>
      <c r="C475" s="27" t="s">
        <v>109</v>
      </c>
      <c r="D475" s="37"/>
      <c r="E475" s="13">
        <f>E476+E480+E490+E500</f>
        <v>219000</v>
      </c>
      <c r="F475" s="13">
        <f>F476+F480+F490+F500</f>
        <v>0</v>
      </c>
    </row>
    <row r="476" spans="1:6" ht="47.25" x14ac:dyDescent="0.25">
      <c r="A476" s="38" t="s">
        <v>303</v>
      </c>
      <c r="B476" s="38"/>
      <c r="C476" s="39" t="s">
        <v>304</v>
      </c>
      <c r="D476" s="28"/>
      <c r="E476" s="35">
        <f t="shared" ref="E476:F477" si="188">E477</f>
        <v>10000</v>
      </c>
      <c r="F476" s="35">
        <f t="shared" si="188"/>
        <v>0</v>
      </c>
    </row>
    <row r="477" spans="1:6" ht="63" x14ac:dyDescent="0.25">
      <c r="A477" s="18" t="s">
        <v>305</v>
      </c>
      <c r="B477" s="18"/>
      <c r="C477" s="19" t="s">
        <v>306</v>
      </c>
      <c r="D477" s="18"/>
      <c r="E477" s="20">
        <f t="shared" si="188"/>
        <v>10000</v>
      </c>
      <c r="F477" s="20">
        <f t="shared" si="188"/>
        <v>0</v>
      </c>
    </row>
    <row r="478" spans="1:6" ht="31.5" x14ac:dyDescent="0.25">
      <c r="A478" s="28" t="s">
        <v>307</v>
      </c>
      <c r="B478" s="28"/>
      <c r="C478" s="29" t="s">
        <v>308</v>
      </c>
      <c r="D478" s="28"/>
      <c r="E478" s="22">
        <f t="shared" ref="E478:F478" si="189">SUM(E479:E479)</f>
        <v>10000</v>
      </c>
      <c r="F478" s="22">
        <f t="shared" si="189"/>
        <v>0</v>
      </c>
    </row>
    <row r="479" spans="1:6" ht="47.25" x14ac:dyDescent="0.25">
      <c r="A479" s="31" t="s">
        <v>19</v>
      </c>
      <c r="B479" s="31"/>
      <c r="C479" s="32"/>
      <c r="D479" s="33">
        <v>600</v>
      </c>
      <c r="E479" s="25">
        <v>10000</v>
      </c>
      <c r="F479" s="25">
        <v>0</v>
      </c>
    </row>
    <row r="480" spans="1:6" ht="47.25" x14ac:dyDescent="0.25">
      <c r="A480" s="38" t="s">
        <v>312</v>
      </c>
      <c r="B480" s="38"/>
      <c r="C480" s="39" t="s">
        <v>313</v>
      </c>
      <c r="D480" s="38"/>
      <c r="E480" s="35">
        <f t="shared" ref="E480:F480" si="190">E481+E484+E487</f>
        <v>44000</v>
      </c>
      <c r="F480" s="35">
        <f t="shared" si="190"/>
        <v>0</v>
      </c>
    </row>
    <row r="481" spans="1:6" ht="47.25" x14ac:dyDescent="0.25">
      <c r="A481" s="18" t="s">
        <v>314</v>
      </c>
      <c r="B481" s="18"/>
      <c r="C481" s="19" t="s">
        <v>315</v>
      </c>
      <c r="D481" s="18"/>
      <c r="E481" s="20">
        <f t="shared" ref="E481:F482" si="191">E482</f>
        <v>19000</v>
      </c>
      <c r="F481" s="20">
        <f t="shared" si="191"/>
        <v>0</v>
      </c>
    </row>
    <row r="482" spans="1:6" ht="31.5" x14ac:dyDescent="0.25">
      <c r="A482" s="28" t="s">
        <v>316</v>
      </c>
      <c r="B482" s="28"/>
      <c r="C482" s="29" t="s">
        <v>317</v>
      </c>
      <c r="D482" s="28"/>
      <c r="E482" s="22">
        <f t="shared" si="191"/>
        <v>19000</v>
      </c>
      <c r="F482" s="22">
        <f t="shared" si="191"/>
        <v>0</v>
      </c>
    </row>
    <row r="483" spans="1:6" ht="47.25" x14ac:dyDescent="0.25">
      <c r="A483" s="31" t="s">
        <v>19</v>
      </c>
      <c r="B483" s="31"/>
      <c r="C483" s="32"/>
      <c r="D483" s="33">
        <v>600</v>
      </c>
      <c r="E483" s="25">
        <v>19000</v>
      </c>
      <c r="F483" s="25">
        <v>0</v>
      </c>
    </row>
    <row r="484" spans="1:6" ht="47.25" x14ac:dyDescent="0.25">
      <c r="A484" s="18" t="s">
        <v>514</v>
      </c>
      <c r="B484" s="18"/>
      <c r="C484" s="19" t="s">
        <v>515</v>
      </c>
      <c r="D484" s="18"/>
      <c r="E484" s="20">
        <f t="shared" ref="E484:F485" si="192">E485</f>
        <v>10000</v>
      </c>
      <c r="F484" s="20">
        <f t="shared" si="192"/>
        <v>0</v>
      </c>
    </row>
    <row r="485" spans="1:6" ht="31.5" x14ac:dyDescent="0.25">
      <c r="A485" s="28" t="s">
        <v>316</v>
      </c>
      <c r="B485" s="28"/>
      <c r="C485" s="29" t="s">
        <v>516</v>
      </c>
      <c r="D485" s="28"/>
      <c r="E485" s="22">
        <f t="shared" si="192"/>
        <v>10000</v>
      </c>
      <c r="F485" s="22">
        <f t="shared" si="192"/>
        <v>0</v>
      </c>
    </row>
    <row r="486" spans="1:6" ht="47.25" x14ac:dyDescent="0.25">
      <c r="A486" s="31" t="s">
        <v>19</v>
      </c>
      <c r="B486" s="31"/>
      <c r="C486" s="32"/>
      <c r="D486" s="33">
        <v>600</v>
      </c>
      <c r="E486" s="25">
        <v>10000</v>
      </c>
      <c r="F486" s="25">
        <v>0</v>
      </c>
    </row>
    <row r="487" spans="1:6" ht="47.25" x14ac:dyDescent="0.25">
      <c r="A487" s="18" t="s">
        <v>318</v>
      </c>
      <c r="B487" s="18"/>
      <c r="C487" s="19" t="s">
        <v>319</v>
      </c>
      <c r="D487" s="18"/>
      <c r="E487" s="20">
        <f t="shared" ref="E487:F488" si="193">E488</f>
        <v>15000</v>
      </c>
      <c r="F487" s="20">
        <f t="shared" si="193"/>
        <v>0</v>
      </c>
    </row>
    <row r="488" spans="1:6" ht="31.5" x14ac:dyDescent="0.25">
      <c r="A488" s="28" t="s">
        <v>316</v>
      </c>
      <c r="B488" s="28"/>
      <c r="C488" s="29" t="s">
        <v>320</v>
      </c>
      <c r="D488" s="33"/>
      <c r="E488" s="22">
        <f t="shared" si="193"/>
        <v>15000</v>
      </c>
      <c r="F488" s="22">
        <f t="shared" si="193"/>
        <v>0</v>
      </c>
    </row>
    <row r="489" spans="1:6" ht="47.25" x14ac:dyDescent="0.25">
      <c r="A489" s="31" t="s">
        <v>19</v>
      </c>
      <c r="B489" s="31"/>
      <c r="C489" s="32"/>
      <c r="D489" s="33">
        <v>600</v>
      </c>
      <c r="E489" s="25">
        <v>15000</v>
      </c>
      <c r="F489" s="25">
        <v>0</v>
      </c>
    </row>
    <row r="490" spans="1:6" ht="47.25" x14ac:dyDescent="0.25">
      <c r="A490" s="38" t="s">
        <v>110</v>
      </c>
      <c r="B490" s="38"/>
      <c r="C490" s="39" t="s">
        <v>111</v>
      </c>
      <c r="D490" s="38"/>
      <c r="E490" s="35">
        <f t="shared" ref="E490:F490" si="194">E491+E494+E497</f>
        <v>30000</v>
      </c>
      <c r="F490" s="35">
        <f t="shared" si="194"/>
        <v>0</v>
      </c>
    </row>
    <row r="491" spans="1:6" ht="47.25" x14ac:dyDescent="0.25">
      <c r="A491" s="18" t="s">
        <v>112</v>
      </c>
      <c r="B491" s="18"/>
      <c r="C491" s="19" t="s">
        <v>113</v>
      </c>
      <c r="D491" s="18"/>
      <c r="E491" s="20">
        <f t="shared" ref="E491:F491" si="195">E492</f>
        <v>2000</v>
      </c>
      <c r="F491" s="20">
        <f t="shared" si="195"/>
        <v>0</v>
      </c>
    </row>
    <row r="492" spans="1:6" ht="47.25" x14ac:dyDescent="0.25">
      <c r="A492" s="28" t="s">
        <v>114</v>
      </c>
      <c r="B492" s="28"/>
      <c r="C492" s="29" t="s">
        <v>115</v>
      </c>
      <c r="D492" s="28"/>
      <c r="E492" s="30">
        <f>SUM(E493:E493)</f>
        <v>2000</v>
      </c>
      <c r="F492" s="30">
        <f>SUM(F493:F493)</f>
        <v>0</v>
      </c>
    </row>
    <row r="493" spans="1:6" ht="47.25" x14ac:dyDescent="0.25">
      <c r="A493" s="31" t="s">
        <v>19</v>
      </c>
      <c r="B493" s="31"/>
      <c r="C493" s="32"/>
      <c r="D493" s="33">
        <v>600</v>
      </c>
      <c r="E493" s="34">
        <v>2000</v>
      </c>
      <c r="F493" s="34">
        <v>0</v>
      </c>
    </row>
    <row r="494" spans="1:6" ht="63" x14ac:dyDescent="0.25">
      <c r="A494" s="18" t="s">
        <v>116</v>
      </c>
      <c r="B494" s="18"/>
      <c r="C494" s="19" t="s">
        <v>117</v>
      </c>
      <c r="D494" s="18"/>
      <c r="E494" s="20">
        <f t="shared" ref="E494:F494" si="196">E495</f>
        <v>11000</v>
      </c>
      <c r="F494" s="20">
        <f t="shared" si="196"/>
        <v>0</v>
      </c>
    </row>
    <row r="495" spans="1:6" ht="47.25" x14ac:dyDescent="0.25">
      <c r="A495" s="28" t="s">
        <v>114</v>
      </c>
      <c r="B495" s="28"/>
      <c r="C495" s="29" t="s">
        <v>118</v>
      </c>
      <c r="D495" s="33"/>
      <c r="E495" s="30">
        <f>SUM(E496:E496)</f>
        <v>11000</v>
      </c>
      <c r="F495" s="30">
        <f>SUM(F496:F496)</f>
        <v>0</v>
      </c>
    </row>
    <row r="496" spans="1:6" ht="47.25" x14ac:dyDescent="0.25">
      <c r="A496" s="31" t="s">
        <v>19</v>
      </c>
      <c r="B496" s="31"/>
      <c r="C496" s="32"/>
      <c r="D496" s="33">
        <v>600</v>
      </c>
      <c r="E496" s="34">
        <v>11000</v>
      </c>
      <c r="F496" s="34">
        <v>0</v>
      </c>
    </row>
    <row r="497" spans="1:6" ht="47.25" x14ac:dyDescent="0.25">
      <c r="A497" s="18" t="s">
        <v>321</v>
      </c>
      <c r="B497" s="18"/>
      <c r="C497" s="19" t="s">
        <v>322</v>
      </c>
      <c r="D497" s="18"/>
      <c r="E497" s="20">
        <f t="shared" ref="E497:F498" si="197">E498</f>
        <v>17000</v>
      </c>
      <c r="F497" s="20">
        <f t="shared" si="197"/>
        <v>0</v>
      </c>
    </row>
    <row r="498" spans="1:6" ht="47.25" x14ac:dyDescent="0.25">
      <c r="A498" s="28" t="s">
        <v>114</v>
      </c>
      <c r="B498" s="28"/>
      <c r="C498" s="29" t="s">
        <v>323</v>
      </c>
      <c r="D498" s="18"/>
      <c r="E498" s="22">
        <f t="shared" si="197"/>
        <v>17000</v>
      </c>
      <c r="F498" s="22">
        <f t="shared" si="197"/>
        <v>0</v>
      </c>
    </row>
    <row r="499" spans="1:6" ht="47.25" x14ac:dyDescent="0.25">
      <c r="A499" s="31" t="s">
        <v>19</v>
      </c>
      <c r="B499" s="31"/>
      <c r="C499" s="32"/>
      <c r="D499" s="33">
        <v>600</v>
      </c>
      <c r="E499" s="25">
        <v>17000</v>
      </c>
      <c r="F499" s="25">
        <v>0</v>
      </c>
    </row>
    <row r="500" spans="1:6" ht="78.75" x14ac:dyDescent="0.25">
      <c r="A500" s="38" t="s">
        <v>122</v>
      </c>
      <c r="B500" s="38"/>
      <c r="C500" s="39" t="s">
        <v>123</v>
      </c>
      <c r="D500" s="38"/>
      <c r="E500" s="35">
        <f>E501+E504+E507</f>
        <v>135000</v>
      </c>
      <c r="F500" s="35">
        <f>F501+F504+F507</f>
        <v>0</v>
      </c>
    </row>
    <row r="501" spans="1:6" ht="63" x14ac:dyDescent="0.25">
      <c r="A501" s="18" t="s">
        <v>517</v>
      </c>
      <c r="B501" s="18"/>
      <c r="C501" s="19" t="s">
        <v>518</v>
      </c>
      <c r="D501" s="18"/>
      <c r="E501" s="20">
        <f t="shared" ref="E501:F501" si="198">E502</f>
        <v>7000</v>
      </c>
      <c r="F501" s="20">
        <f t="shared" si="198"/>
        <v>0</v>
      </c>
    </row>
    <row r="502" spans="1:6" ht="63" x14ac:dyDescent="0.25">
      <c r="A502" s="28" t="s">
        <v>126</v>
      </c>
      <c r="B502" s="28"/>
      <c r="C502" s="21" t="s">
        <v>519</v>
      </c>
      <c r="D502" s="28"/>
      <c r="E502" s="30">
        <f t="shared" ref="E502:F502" si="199">SUM(E503:E503)</f>
        <v>7000</v>
      </c>
      <c r="F502" s="30">
        <f t="shared" si="199"/>
        <v>0</v>
      </c>
    </row>
    <row r="503" spans="1:6" ht="47.25" x14ac:dyDescent="0.25">
      <c r="A503" s="31" t="s">
        <v>19</v>
      </c>
      <c r="B503" s="31"/>
      <c r="C503" s="32"/>
      <c r="D503" s="33">
        <v>600</v>
      </c>
      <c r="E503" s="34">
        <v>7000</v>
      </c>
      <c r="F503" s="34">
        <v>0</v>
      </c>
    </row>
    <row r="504" spans="1:6" ht="63" x14ac:dyDescent="0.25">
      <c r="A504" s="18" t="s">
        <v>124</v>
      </c>
      <c r="B504" s="18"/>
      <c r="C504" s="19" t="s">
        <v>125</v>
      </c>
      <c r="D504" s="18"/>
      <c r="E504" s="20">
        <f t="shared" ref="E504:F504" si="200">E505</f>
        <v>8000</v>
      </c>
      <c r="F504" s="20">
        <f t="shared" si="200"/>
        <v>0</v>
      </c>
    </row>
    <row r="505" spans="1:6" ht="63" x14ac:dyDescent="0.25">
      <c r="A505" s="28" t="s">
        <v>126</v>
      </c>
      <c r="B505" s="28"/>
      <c r="C505" s="21" t="s">
        <v>127</v>
      </c>
      <c r="D505" s="33"/>
      <c r="E505" s="30">
        <f>SUM(E506:E506)</f>
        <v>8000</v>
      </c>
      <c r="F505" s="30">
        <f>SUM(F506:F506)</f>
        <v>0</v>
      </c>
    </row>
    <row r="506" spans="1:6" ht="47.25" x14ac:dyDescent="0.25">
      <c r="A506" s="31" t="s">
        <v>19</v>
      </c>
      <c r="B506" s="31"/>
      <c r="C506" s="32"/>
      <c r="D506" s="33">
        <v>600</v>
      </c>
      <c r="E506" s="34">
        <v>8000</v>
      </c>
      <c r="F506" s="34">
        <v>0</v>
      </c>
    </row>
    <row r="507" spans="1:6" ht="110.25" x14ac:dyDescent="0.25">
      <c r="A507" s="18" t="s">
        <v>520</v>
      </c>
      <c r="B507" s="18"/>
      <c r="C507" s="19" t="s">
        <v>521</v>
      </c>
      <c r="D507" s="18"/>
      <c r="E507" s="20">
        <f t="shared" ref="E507:F507" si="201">E508</f>
        <v>120000</v>
      </c>
      <c r="F507" s="20">
        <f t="shared" si="201"/>
        <v>0</v>
      </c>
    </row>
    <row r="508" spans="1:6" ht="63" x14ac:dyDescent="0.25">
      <c r="A508" s="28" t="s">
        <v>126</v>
      </c>
      <c r="B508" s="28"/>
      <c r="C508" s="21" t="s">
        <v>522</v>
      </c>
      <c r="D508" s="18"/>
      <c r="E508" s="22">
        <f>SUM(E509:E509)</f>
        <v>120000</v>
      </c>
      <c r="F508" s="22">
        <f>SUM(F509:F509)</f>
        <v>0</v>
      </c>
    </row>
    <row r="509" spans="1:6" ht="47.25" x14ac:dyDescent="0.25">
      <c r="A509" s="31" t="s">
        <v>19</v>
      </c>
      <c r="B509" s="31"/>
      <c r="C509" s="32"/>
      <c r="D509" s="33">
        <v>600</v>
      </c>
      <c r="E509" s="25">
        <v>120000</v>
      </c>
      <c r="F509" s="25">
        <v>0</v>
      </c>
    </row>
    <row r="510" spans="1:6" ht="15.75" x14ac:dyDescent="0.25">
      <c r="A510" s="11" t="s">
        <v>172</v>
      </c>
      <c r="B510" s="11"/>
      <c r="C510" s="51" t="s">
        <v>173</v>
      </c>
      <c r="D510" s="37"/>
      <c r="E510" s="52">
        <f>E511+E513+E516+E519+E522+E525+E528+E531+E534+E537+E540+E543+E546+E549+E552+E555+E558+E561+E564+E567+E570</f>
        <v>1547843</v>
      </c>
      <c r="F510" s="52">
        <f>F511+F513+F516+F519+F522+F525+F528+F531+F534+F537+F540+F543+F546+F549+F552+F555+F558+F561+F564+F567+F570</f>
        <v>869856</v>
      </c>
    </row>
    <row r="511" spans="1:6" ht="15.75" x14ac:dyDescent="0.25">
      <c r="A511" s="49" t="s">
        <v>177</v>
      </c>
      <c r="B511" s="49"/>
      <c r="C511" s="53" t="s">
        <v>178</v>
      </c>
      <c r="D511" s="28"/>
      <c r="E511" s="22">
        <f>SUM(E512:E512)</f>
        <v>1181718</v>
      </c>
      <c r="F511" s="22">
        <f>SUM(F512:F512)</f>
        <v>869856</v>
      </c>
    </row>
    <row r="512" spans="1:6" ht="78.75" x14ac:dyDescent="0.25">
      <c r="A512" s="31" t="s">
        <v>176</v>
      </c>
      <c r="B512" s="31"/>
      <c r="C512" s="32"/>
      <c r="D512" s="33">
        <v>100</v>
      </c>
      <c r="E512" s="25">
        <v>1181718</v>
      </c>
      <c r="F512" s="25">
        <v>869856</v>
      </c>
    </row>
    <row r="513" spans="1:6" ht="47.25" x14ac:dyDescent="0.25">
      <c r="A513" s="50" t="s">
        <v>523</v>
      </c>
      <c r="B513" s="50"/>
      <c r="C513" s="53" t="s">
        <v>524</v>
      </c>
      <c r="D513" s="28"/>
      <c r="E513" s="22">
        <f t="shared" ref="E513:F513" si="202">SUM(E514:E515)</f>
        <v>57587</v>
      </c>
      <c r="F513" s="22">
        <f t="shared" si="202"/>
        <v>0</v>
      </c>
    </row>
    <row r="514" spans="1:6" ht="78.75" x14ac:dyDescent="0.25">
      <c r="A514" s="31" t="s">
        <v>176</v>
      </c>
      <c r="B514" s="31"/>
      <c r="C514" s="32"/>
      <c r="D514" s="33">
        <v>100</v>
      </c>
      <c r="E514" s="25">
        <v>44298</v>
      </c>
      <c r="F514" s="25">
        <v>0</v>
      </c>
    </row>
    <row r="515" spans="1:6" ht="31.5" x14ac:dyDescent="0.25">
      <c r="A515" s="31" t="s">
        <v>44</v>
      </c>
      <c r="B515" s="31"/>
      <c r="C515" s="32"/>
      <c r="D515" s="33">
        <v>200</v>
      </c>
      <c r="E515" s="25">
        <v>13289</v>
      </c>
      <c r="F515" s="25">
        <v>0</v>
      </c>
    </row>
    <row r="516" spans="1:6" ht="47.25" x14ac:dyDescent="0.25">
      <c r="A516" s="50" t="s">
        <v>525</v>
      </c>
      <c r="B516" s="50"/>
      <c r="C516" s="53" t="s">
        <v>526</v>
      </c>
      <c r="D516" s="28"/>
      <c r="E516" s="22">
        <f t="shared" ref="E516:F516" si="203">SUM(E517:E518)</f>
        <v>8997</v>
      </c>
      <c r="F516" s="22">
        <f t="shared" si="203"/>
        <v>0</v>
      </c>
    </row>
    <row r="517" spans="1:6" ht="78.75" x14ac:dyDescent="0.25">
      <c r="A517" s="31" t="s">
        <v>176</v>
      </c>
      <c r="B517" s="31"/>
      <c r="C517" s="32"/>
      <c r="D517" s="33">
        <v>100</v>
      </c>
      <c r="E517" s="25">
        <v>6921</v>
      </c>
      <c r="F517" s="25">
        <v>0</v>
      </c>
    </row>
    <row r="518" spans="1:6" ht="31.5" x14ac:dyDescent="0.25">
      <c r="A518" s="31" t="s">
        <v>44</v>
      </c>
      <c r="B518" s="31"/>
      <c r="C518" s="32"/>
      <c r="D518" s="33">
        <v>200</v>
      </c>
      <c r="E518" s="25">
        <v>2076</v>
      </c>
      <c r="F518" s="25">
        <v>0</v>
      </c>
    </row>
    <row r="519" spans="1:6" ht="47.25" x14ac:dyDescent="0.25">
      <c r="A519" s="50" t="s">
        <v>527</v>
      </c>
      <c r="B519" s="50"/>
      <c r="C519" s="53" t="s">
        <v>528</v>
      </c>
      <c r="D519" s="28"/>
      <c r="E519" s="22">
        <f t="shared" ref="E519:F519" si="204">SUM(E520:E521)</f>
        <v>17996</v>
      </c>
      <c r="F519" s="22">
        <f t="shared" si="204"/>
        <v>0</v>
      </c>
    </row>
    <row r="520" spans="1:6" ht="78.75" x14ac:dyDescent="0.25">
      <c r="A520" s="31" t="s">
        <v>176</v>
      </c>
      <c r="B520" s="31"/>
      <c r="C520" s="32"/>
      <c r="D520" s="33">
        <v>100</v>
      </c>
      <c r="E520" s="25">
        <v>13843</v>
      </c>
      <c r="F520" s="25">
        <v>0</v>
      </c>
    </row>
    <row r="521" spans="1:6" ht="31.5" x14ac:dyDescent="0.25">
      <c r="A521" s="31" t="s">
        <v>44</v>
      </c>
      <c r="B521" s="31"/>
      <c r="C521" s="32"/>
      <c r="D521" s="33">
        <v>200</v>
      </c>
      <c r="E521" s="25">
        <v>4153</v>
      </c>
      <c r="F521" s="25">
        <v>0</v>
      </c>
    </row>
    <row r="522" spans="1:6" ht="47.25" x14ac:dyDescent="0.25">
      <c r="A522" s="50" t="s">
        <v>529</v>
      </c>
      <c r="B522" s="50"/>
      <c r="C522" s="53" t="s">
        <v>530</v>
      </c>
      <c r="D522" s="28"/>
      <c r="E522" s="22">
        <f t="shared" ref="E522:F522" si="205">SUM(E523:E524)</f>
        <v>10798</v>
      </c>
      <c r="F522" s="22">
        <f t="shared" si="205"/>
        <v>0</v>
      </c>
    </row>
    <row r="523" spans="1:6" ht="78.75" x14ac:dyDescent="0.25">
      <c r="A523" s="31" t="s">
        <v>176</v>
      </c>
      <c r="B523" s="31"/>
      <c r="C523" s="32"/>
      <c r="D523" s="33">
        <v>100</v>
      </c>
      <c r="E523" s="25">
        <v>8306</v>
      </c>
      <c r="F523" s="25">
        <v>0</v>
      </c>
    </row>
    <row r="524" spans="1:6" ht="31.5" x14ac:dyDescent="0.25">
      <c r="A524" s="31" t="s">
        <v>44</v>
      </c>
      <c r="B524" s="31"/>
      <c r="C524" s="32"/>
      <c r="D524" s="33">
        <v>200</v>
      </c>
      <c r="E524" s="25">
        <v>2492</v>
      </c>
      <c r="F524" s="25">
        <v>0</v>
      </c>
    </row>
    <row r="525" spans="1:6" ht="47.25" x14ac:dyDescent="0.25">
      <c r="A525" s="50" t="s">
        <v>531</v>
      </c>
      <c r="B525" s="50"/>
      <c r="C525" s="53" t="s">
        <v>532</v>
      </c>
      <c r="D525" s="28"/>
      <c r="E525" s="22">
        <f t="shared" ref="E525:F525" si="206">SUM(E526:E527)</f>
        <v>10798</v>
      </c>
      <c r="F525" s="22">
        <f t="shared" si="206"/>
        <v>0</v>
      </c>
    </row>
    <row r="526" spans="1:6" ht="78.75" x14ac:dyDescent="0.25">
      <c r="A526" s="31" t="s">
        <v>176</v>
      </c>
      <c r="B526" s="31"/>
      <c r="C526" s="32"/>
      <c r="D526" s="33">
        <v>100</v>
      </c>
      <c r="E526" s="25">
        <v>8306</v>
      </c>
      <c r="F526" s="25">
        <v>0</v>
      </c>
    </row>
    <row r="527" spans="1:6" ht="31.5" x14ac:dyDescent="0.25">
      <c r="A527" s="31" t="s">
        <v>44</v>
      </c>
      <c r="B527" s="31"/>
      <c r="C527" s="32"/>
      <c r="D527" s="33">
        <v>200</v>
      </c>
      <c r="E527" s="25">
        <v>2492</v>
      </c>
      <c r="F527" s="25">
        <v>0</v>
      </c>
    </row>
    <row r="528" spans="1:6" ht="47.25" x14ac:dyDescent="0.25">
      <c r="A528" s="50" t="s">
        <v>533</v>
      </c>
      <c r="B528" s="50"/>
      <c r="C528" s="53" t="s">
        <v>534</v>
      </c>
      <c r="D528" s="28"/>
      <c r="E528" s="22">
        <f t="shared" ref="E528:F528" si="207">SUM(E529:E530)</f>
        <v>113188</v>
      </c>
      <c r="F528" s="22">
        <f t="shared" si="207"/>
        <v>0</v>
      </c>
    </row>
    <row r="529" spans="1:6" ht="78.75" x14ac:dyDescent="0.25">
      <c r="A529" s="31" t="s">
        <v>176</v>
      </c>
      <c r="B529" s="31"/>
      <c r="C529" s="32"/>
      <c r="D529" s="33">
        <v>100</v>
      </c>
      <c r="E529" s="25">
        <v>87068</v>
      </c>
      <c r="F529" s="25">
        <v>0</v>
      </c>
    </row>
    <row r="530" spans="1:6" ht="31.5" x14ac:dyDescent="0.25">
      <c r="A530" s="31" t="s">
        <v>44</v>
      </c>
      <c r="B530" s="31"/>
      <c r="C530" s="32"/>
      <c r="D530" s="33">
        <v>200</v>
      </c>
      <c r="E530" s="25">
        <v>26120</v>
      </c>
      <c r="F530" s="25">
        <v>0</v>
      </c>
    </row>
    <row r="531" spans="1:6" ht="47.25" x14ac:dyDescent="0.25">
      <c r="A531" s="50" t="s">
        <v>535</v>
      </c>
      <c r="B531" s="50"/>
      <c r="C531" s="53" t="s">
        <v>536</v>
      </c>
      <c r="D531" s="28"/>
      <c r="E531" s="22">
        <f t="shared" ref="E531:F531" si="208">SUM(E532:E533)</f>
        <v>17686</v>
      </c>
      <c r="F531" s="22">
        <f t="shared" si="208"/>
        <v>0</v>
      </c>
    </row>
    <row r="532" spans="1:6" ht="78.75" x14ac:dyDescent="0.25">
      <c r="A532" s="31" t="s">
        <v>176</v>
      </c>
      <c r="B532" s="31"/>
      <c r="C532" s="32"/>
      <c r="D532" s="33">
        <v>100</v>
      </c>
      <c r="E532" s="25">
        <v>13605</v>
      </c>
      <c r="F532" s="25">
        <v>0</v>
      </c>
    </row>
    <row r="533" spans="1:6" ht="31.5" x14ac:dyDescent="0.25">
      <c r="A533" s="31" t="s">
        <v>44</v>
      </c>
      <c r="B533" s="31"/>
      <c r="C533" s="32"/>
      <c r="D533" s="33">
        <v>200</v>
      </c>
      <c r="E533" s="25">
        <v>4081</v>
      </c>
      <c r="F533" s="25">
        <v>0</v>
      </c>
    </row>
    <row r="534" spans="1:6" ht="47.25" x14ac:dyDescent="0.25">
      <c r="A534" s="50" t="s">
        <v>537</v>
      </c>
      <c r="B534" s="50"/>
      <c r="C534" s="53" t="s">
        <v>538</v>
      </c>
      <c r="D534" s="28"/>
      <c r="E534" s="22">
        <f t="shared" ref="E534:F534" si="209">SUM(E535:E536)</f>
        <v>35372</v>
      </c>
      <c r="F534" s="22">
        <f t="shared" si="209"/>
        <v>0</v>
      </c>
    </row>
    <row r="535" spans="1:6" ht="78.75" x14ac:dyDescent="0.25">
      <c r="A535" s="31" t="s">
        <v>176</v>
      </c>
      <c r="B535" s="31"/>
      <c r="C535" s="32"/>
      <c r="D535" s="33">
        <v>100</v>
      </c>
      <c r="E535" s="25">
        <v>27209</v>
      </c>
      <c r="F535" s="25">
        <v>0</v>
      </c>
    </row>
    <row r="536" spans="1:6" ht="31.5" x14ac:dyDescent="0.25">
      <c r="A536" s="31" t="s">
        <v>44</v>
      </c>
      <c r="B536" s="31"/>
      <c r="C536" s="32"/>
      <c r="D536" s="33">
        <v>200</v>
      </c>
      <c r="E536" s="25">
        <v>8163</v>
      </c>
      <c r="F536" s="25">
        <v>0</v>
      </c>
    </row>
    <row r="537" spans="1:6" ht="47.25" x14ac:dyDescent="0.25">
      <c r="A537" s="50" t="s">
        <v>539</v>
      </c>
      <c r="B537" s="50"/>
      <c r="C537" s="53" t="s">
        <v>540</v>
      </c>
      <c r="D537" s="28"/>
      <c r="E537" s="22">
        <f t="shared" ref="E537:F537" si="210">SUM(E538:E539)</f>
        <v>21223</v>
      </c>
      <c r="F537" s="22">
        <f t="shared" si="210"/>
        <v>0</v>
      </c>
    </row>
    <row r="538" spans="1:6" ht="78.75" x14ac:dyDescent="0.25">
      <c r="A538" s="31" t="s">
        <v>176</v>
      </c>
      <c r="B538" s="31"/>
      <c r="C538" s="32"/>
      <c r="D538" s="33">
        <v>100</v>
      </c>
      <c r="E538" s="25">
        <v>16325</v>
      </c>
      <c r="F538" s="25">
        <v>0</v>
      </c>
    </row>
    <row r="539" spans="1:6" ht="31.5" x14ac:dyDescent="0.25">
      <c r="A539" s="31" t="s">
        <v>44</v>
      </c>
      <c r="B539" s="31"/>
      <c r="C539" s="32"/>
      <c r="D539" s="33">
        <v>200</v>
      </c>
      <c r="E539" s="25">
        <v>4898</v>
      </c>
      <c r="F539" s="25">
        <v>0</v>
      </c>
    </row>
    <row r="540" spans="1:6" ht="47.25" x14ac:dyDescent="0.25">
      <c r="A540" s="50" t="s">
        <v>541</v>
      </c>
      <c r="B540" s="50"/>
      <c r="C540" s="53" t="s">
        <v>542</v>
      </c>
      <c r="D540" s="28"/>
      <c r="E540" s="22">
        <f t="shared" ref="E540:F540" si="211">SUM(E541:E542)</f>
        <v>21223</v>
      </c>
      <c r="F540" s="22">
        <f t="shared" si="211"/>
        <v>0</v>
      </c>
    </row>
    <row r="541" spans="1:6" ht="78.75" x14ac:dyDescent="0.25">
      <c r="A541" s="31" t="s">
        <v>176</v>
      </c>
      <c r="B541" s="31"/>
      <c r="C541" s="32"/>
      <c r="D541" s="33">
        <v>100</v>
      </c>
      <c r="E541" s="25">
        <v>16325</v>
      </c>
      <c r="F541" s="25">
        <v>0</v>
      </c>
    </row>
    <row r="542" spans="1:6" ht="31.5" x14ac:dyDescent="0.25">
      <c r="A542" s="31" t="s">
        <v>44</v>
      </c>
      <c r="B542" s="31"/>
      <c r="C542" s="32"/>
      <c r="D542" s="33">
        <v>200</v>
      </c>
      <c r="E542" s="25">
        <v>4898</v>
      </c>
      <c r="F542" s="25">
        <v>0</v>
      </c>
    </row>
    <row r="543" spans="1:6" ht="94.5" x14ac:dyDescent="0.25">
      <c r="A543" s="50" t="s">
        <v>543</v>
      </c>
      <c r="B543" s="50"/>
      <c r="C543" s="53" t="s">
        <v>544</v>
      </c>
      <c r="D543" s="28"/>
      <c r="E543" s="22">
        <f t="shared" ref="E543:F543" si="212">SUM(E544:E545)</f>
        <v>15886</v>
      </c>
      <c r="F543" s="22">
        <f t="shared" si="212"/>
        <v>0</v>
      </c>
    </row>
    <row r="544" spans="1:6" ht="78.75" x14ac:dyDescent="0.25">
      <c r="A544" s="31" t="s">
        <v>176</v>
      </c>
      <c r="B544" s="31"/>
      <c r="C544" s="32"/>
      <c r="D544" s="33">
        <v>100</v>
      </c>
      <c r="E544" s="25">
        <v>12220</v>
      </c>
      <c r="F544" s="25">
        <v>0</v>
      </c>
    </row>
    <row r="545" spans="1:6" ht="31.5" x14ac:dyDescent="0.25">
      <c r="A545" s="31" t="s">
        <v>44</v>
      </c>
      <c r="B545" s="31"/>
      <c r="C545" s="32"/>
      <c r="D545" s="33">
        <v>200</v>
      </c>
      <c r="E545" s="25">
        <v>3666</v>
      </c>
      <c r="F545" s="25">
        <v>0</v>
      </c>
    </row>
    <row r="546" spans="1:6" ht="94.5" x14ac:dyDescent="0.25">
      <c r="A546" s="50" t="s">
        <v>545</v>
      </c>
      <c r="B546" s="50"/>
      <c r="C546" s="53" t="s">
        <v>546</v>
      </c>
      <c r="D546" s="28"/>
      <c r="E546" s="22">
        <f t="shared" ref="E546:F546" si="213">SUM(E547:E548)</f>
        <v>2482</v>
      </c>
      <c r="F546" s="22">
        <f t="shared" si="213"/>
        <v>0</v>
      </c>
    </row>
    <row r="547" spans="1:6" ht="78.75" x14ac:dyDescent="0.25">
      <c r="A547" s="31" t="s">
        <v>176</v>
      </c>
      <c r="B547" s="31"/>
      <c r="C547" s="32"/>
      <c r="D547" s="33">
        <v>100</v>
      </c>
      <c r="E547" s="25">
        <v>1909</v>
      </c>
      <c r="F547" s="25">
        <v>0</v>
      </c>
    </row>
    <row r="548" spans="1:6" ht="31.5" x14ac:dyDescent="0.25">
      <c r="A548" s="31" t="s">
        <v>44</v>
      </c>
      <c r="B548" s="31"/>
      <c r="C548" s="32"/>
      <c r="D548" s="33">
        <v>200</v>
      </c>
      <c r="E548" s="25">
        <v>573</v>
      </c>
      <c r="F548" s="25">
        <v>0</v>
      </c>
    </row>
    <row r="549" spans="1:6" ht="94.5" x14ac:dyDescent="0.25">
      <c r="A549" s="50" t="s">
        <v>547</v>
      </c>
      <c r="B549" s="50"/>
      <c r="C549" s="53" t="s">
        <v>548</v>
      </c>
      <c r="D549" s="28"/>
      <c r="E549" s="22">
        <f t="shared" ref="E549:F549" si="214">SUM(E550:E551)</f>
        <v>4965</v>
      </c>
      <c r="F549" s="22">
        <f t="shared" si="214"/>
        <v>0</v>
      </c>
    </row>
    <row r="550" spans="1:6" ht="78.75" x14ac:dyDescent="0.25">
      <c r="A550" s="31" t="s">
        <v>176</v>
      </c>
      <c r="B550" s="31"/>
      <c r="C550" s="32"/>
      <c r="D550" s="33">
        <v>100</v>
      </c>
      <c r="E550" s="25">
        <v>3819</v>
      </c>
      <c r="F550" s="25">
        <v>0</v>
      </c>
    </row>
    <row r="551" spans="1:6" ht="31.5" x14ac:dyDescent="0.25">
      <c r="A551" s="31" t="s">
        <v>44</v>
      </c>
      <c r="B551" s="31"/>
      <c r="C551" s="32"/>
      <c r="D551" s="33">
        <v>200</v>
      </c>
      <c r="E551" s="25">
        <v>1146</v>
      </c>
      <c r="F551" s="25">
        <v>0</v>
      </c>
    </row>
    <row r="552" spans="1:6" ht="94.5" x14ac:dyDescent="0.25">
      <c r="A552" s="50" t="s">
        <v>549</v>
      </c>
      <c r="B552" s="50"/>
      <c r="C552" s="53" t="s">
        <v>550</v>
      </c>
      <c r="D552" s="28"/>
      <c r="E552" s="22">
        <f t="shared" ref="E552:F552" si="215">SUM(E553:E554)</f>
        <v>2978</v>
      </c>
      <c r="F552" s="22">
        <f t="shared" si="215"/>
        <v>0</v>
      </c>
    </row>
    <row r="553" spans="1:6" ht="78.75" x14ac:dyDescent="0.25">
      <c r="A553" s="31" t="s">
        <v>176</v>
      </c>
      <c r="B553" s="31"/>
      <c r="C553" s="32"/>
      <c r="D553" s="33">
        <v>100</v>
      </c>
      <c r="E553" s="25">
        <v>2292</v>
      </c>
      <c r="F553" s="25">
        <v>0</v>
      </c>
    </row>
    <row r="554" spans="1:6" ht="31.5" x14ac:dyDescent="0.25">
      <c r="A554" s="31" t="s">
        <v>44</v>
      </c>
      <c r="B554" s="31"/>
      <c r="C554" s="32"/>
      <c r="D554" s="33">
        <v>200</v>
      </c>
      <c r="E554" s="25">
        <v>686</v>
      </c>
      <c r="F554" s="25">
        <v>0</v>
      </c>
    </row>
    <row r="555" spans="1:6" ht="94.5" x14ac:dyDescent="0.25">
      <c r="A555" s="50" t="s">
        <v>551</v>
      </c>
      <c r="B555" s="50"/>
      <c r="C555" s="53" t="s">
        <v>552</v>
      </c>
      <c r="D555" s="28"/>
      <c r="E555" s="22">
        <f t="shared" ref="E555:F555" si="216">SUM(E556:E557)</f>
        <v>2978</v>
      </c>
      <c r="F555" s="22">
        <f t="shared" si="216"/>
        <v>0</v>
      </c>
    </row>
    <row r="556" spans="1:6" ht="78.75" x14ac:dyDescent="0.25">
      <c r="A556" s="31" t="s">
        <v>176</v>
      </c>
      <c r="B556" s="31"/>
      <c r="C556" s="32"/>
      <c r="D556" s="33">
        <v>100</v>
      </c>
      <c r="E556" s="25">
        <v>2292</v>
      </c>
      <c r="F556" s="25">
        <v>0</v>
      </c>
    </row>
    <row r="557" spans="1:6" ht="31.5" x14ac:dyDescent="0.25">
      <c r="A557" s="31" t="s">
        <v>44</v>
      </c>
      <c r="B557" s="31"/>
      <c r="C557" s="32"/>
      <c r="D557" s="33">
        <v>200</v>
      </c>
      <c r="E557" s="25">
        <v>686</v>
      </c>
      <c r="F557" s="25">
        <v>0</v>
      </c>
    </row>
    <row r="558" spans="1:6" ht="47.25" x14ac:dyDescent="0.25">
      <c r="A558" s="50" t="s">
        <v>553</v>
      </c>
      <c r="B558" s="50"/>
      <c r="C558" s="53" t="s">
        <v>554</v>
      </c>
      <c r="D558" s="28"/>
      <c r="E558" s="22">
        <f t="shared" ref="E558:F558" si="217">SUM(E559:E560)</f>
        <v>11915</v>
      </c>
      <c r="F558" s="22">
        <f t="shared" si="217"/>
        <v>0</v>
      </c>
    </row>
    <row r="559" spans="1:6" ht="78.75" x14ac:dyDescent="0.25">
      <c r="A559" s="31" t="s">
        <v>176</v>
      </c>
      <c r="B559" s="31"/>
      <c r="C559" s="32"/>
      <c r="D559" s="33">
        <v>100</v>
      </c>
      <c r="E559" s="25">
        <v>9165</v>
      </c>
      <c r="F559" s="25">
        <v>0</v>
      </c>
    </row>
    <row r="560" spans="1:6" ht="31.5" x14ac:dyDescent="0.25">
      <c r="A560" s="31" t="s">
        <v>44</v>
      </c>
      <c r="B560" s="31"/>
      <c r="C560" s="32"/>
      <c r="D560" s="33">
        <v>200</v>
      </c>
      <c r="E560" s="25">
        <v>2750</v>
      </c>
      <c r="F560" s="25">
        <v>0</v>
      </c>
    </row>
    <row r="561" spans="1:6" ht="47.25" x14ac:dyDescent="0.25">
      <c r="A561" s="50" t="s">
        <v>555</v>
      </c>
      <c r="B561" s="50"/>
      <c r="C561" s="53" t="s">
        <v>556</v>
      </c>
      <c r="D561" s="28"/>
      <c r="E561" s="22">
        <f t="shared" ref="E561:F561" si="218">SUM(E562:E563)</f>
        <v>1862</v>
      </c>
      <c r="F561" s="22">
        <f t="shared" si="218"/>
        <v>0</v>
      </c>
    </row>
    <row r="562" spans="1:6" ht="78.75" x14ac:dyDescent="0.25">
      <c r="A562" s="31" t="s">
        <v>176</v>
      </c>
      <c r="B562" s="31"/>
      <c r="C562" s="32"/>
      <c r="D562" s="33">
        <v>100</v>
      </c>
      <c r="E562" s="25">
        <v>1432</v>
      </c>
      <c r="F562" s="25">
        <v>0</v>
      </c>
    </row>
    <row r="563" spans="1:6" ht="31.5" x14ac:dyDescent="0.25">
      <c r="A563" s="31" t="s">
        <v>44</v>
      </c>
      <c r="B563" s="31"/>
      <c r="C563" s="32"/>
      <c r="D563" s="33">
        <v>200</v>
      </c>
      <c r="E563" s="25">
        <v>430</v>
      </c>
      <c r="F563" s="25">
        <v>0</v>
      </c>
    </row>
    <row r="564" spans="1:6" ht="47.25" x14ac:dyDescent="0.25">
      <c r="A564" s="50" t="s">
        <v>557</v>
      </c>
      <c r="B564" s="50"/>
      <c r="C564" s="53" t="s">
        <v>558</v>
      </c>
      <c r="D564" s="28"/>
      <c r="E564" s="22">
        <f t="shared" ref="E564:F564" si="219">SUM(E565:E566)</f>
        <v>3723</v>
      </c>
      <c r="F564" s="22">
        <f t="shared" si="219"/>
        <v>0</v>
      </c>
    </row>
    <row r="565" spans="1:6" ht="78.75" x14ac:dyDescent="0.25">
      <c r="A565" s="31" t="s">
        <v>176</v>
      </c>
      <c r="B565" s="31"/>
      <c r="C565" s="32"/>
      <c r="D565" s="33">
        <v>100</v>
      </c>
      <c r="E565" s="25">
        <v>2864</v>
      </c>
      <c r="F565" s="25">
        <v>0</v>
      </c>
    </row>
    <row r="566" spans="1:6" ht="31.5" x14ac:dyDescent="0.25">
      <c r="A566" s="31" t="s">
        <v>44</v>
      </c>
      <c r="B566" s="31"/>
      <c r="C566" s="32"/>
      <c r="D566" s="33">
        <v>200</v>
      </c>
      <c r="E566" s="25">
        <v>859</v>
      </c>
      <c r="F566" s="25">
        <v>0</v>
      </c>
    </row>
    <row r="567" spans="1:6" ht="47.25" x14ac:dyDescent="0.25">
      <c r="A567" s="50" t="s">
        <v>559</v>
      </c>
      <c r="B567" s="50"/>
      <c r="C567" s="53" t="s">
        <v>560</v>
      </c>
      <c r="D567" s="28"/>
      <c r="E567" s="22">
        <f t="shared" ref="E567:F567" si="220">SUM(E568:E569)</f>
        <v>2234</v>
      </c>
      <c r="F567" s="22">
        <f t="shared" si="220"/>
        <v>0</v>
      </c>
    </row>
    <row r="568" spans="1:6" ht="78.75" x14ac:dyDescent="0.25">
      <c r="A568" s="31" t="s">
        <v>176</v>
      </c>
      <c r="B568" s="31"/>
      <c r="C568" s="32"/>
      <c r="D568" s="33">
        <v>100</v>
      </c>
      <c r="E568" s="25">
        <v>1718</v>
      </c>
      <c r="F568" s="25">
        <v>0</v>
      </c>
    </row>
    <row r="569" spans="1:6" ht="31.5" x14ac:dyDescent="0.25">
      <c r="A569" s="31" t="s">
        <v>44</v>
      </c>
      <c r="B569" s="31"/>
      <c r="C569" s="32"/>
      <c r="D569" s="33">
        <v>200</v>
      </c>
      <c r="E569" s="25">
        <v>516</v>
      </c>
      <c r="F569" s="25">
        <v>0</v>
      </c>
    </row>
    <row r="570" spans="1:6" ht="47.25" x14ac:dyDescent="0.25">
      <c r="A570" s="50" t="s">
        <v>561</v>
      </c>
      <c r="B570" s="50"/>
      <c r="C570" s="53" t="s">
        <v>562</v>
      </c>
      <c r="D570" s="28"/>
      <c r="E570" s="22">
        <f t="shared" ref="E570:F570" si="221">SUM(E571:E572)</f>
        <v>2234</v>
      </c>
      <c r="F570" s="22">
        <f t="shared" si="221"/>
        <v>0</v>
      </c>
    </row>
    <row r="571" spans="1:6" ht="78.75" x14ac:dyDescent="0.25">
      <c r="A571" s="31" t="s">
        <v>176</v>
      </c>
      <c r="B571" s="31"/>
      <c r="C571" s="32"/>
      <c r="D571" s="33">
        <v>100</v>
      </c>
      <c r="E571" s="25">
        <v>1718</v>
      </c>
      <c r="F571" s="25">
        <v>0</v>
      </c>
    </row>
    <row r="572" spans="1:6" ht="31.5" x14ac:dyDescent="0.25">
      <c r="A572" s="31" t="s">
        <v>44</v>
      </c>
      <c r="B572" s="31"/>
      <c r="C572" s="32"/>
      <c r="D572" s="33">
        <v>200</v>
      </c>
      <c r="E572" s="25">
        <v>516</v>
      </c>
      <c r="F572" s="25">
        <v>0</v>
      </c>
    </row>
    <row r="573" spans="1:6" ht="31.5" x14ac:dyDescent="0.25">
      <c r="A573" s="55" t="s">
        <v>563</v>
      </c>
      <c r="B573" s="56">
        <v>825</v>
      </c>
      <c r="C573" s="5"/>
      <c r="D573" s="9"/>
      <c r="E573" s="10">
        <f t="shared" ref="E573:F573" si="222">E574</f>
        <v>1197760</v>
      </c>
      <c r="F573" s="10">
        <f t="shared" si="222"/>
        <v>793669.28999999992</v>
      </c>
    </row>
    <row r="574" spans="1:6" ht="15.75" x14ac:dyDescent="0.25">
      <c r="A574" s="11" t="s">
        <v>172</v>
      </c>
      <c r="B574" s="11"/>
      <c r="C574" s="51" t="s">
        <v>173</v>
      </c>
      <c r="D574" s="37"/>
      <c r="E574" s="52">
        <f>E575+E577+E579+E582+E585+E588</f>
        <v>1197760</v>
      </c>
      <c r="F574" s="52">
        <f>F575+F577+F579+F582+F585+F588</f>
        <v>793669.28999999992</v>
      </c>
    </row>
    <row r="575" spans="1:6" ht="15.75" x14ac:dyDescent="0.25">
      <c r="A575" s="49" t="s">
        <v>177</v>
      </c>
      <c r="B575" s="49"/>
      <c r="C575" s="53" t="s">
        <v>178</v>
      </c>
      <c r="D575" s="28"/>
      <c r="E575" s="22">
        <f>SUM(E576:E576)</f>
        <v>349461</v>
      </c>
      <c r="F575" s="22">
        <f>SUM(F576:F576)</f>
        <v>238320</v>
      </c>
    </row>
    <row r="576" spans="1:6" ht="78.75" x14ac:dyDescent="0.25">
      <c r="A576" s="31" t="s">
        <v>176</v>
      </c>
      <c r="B576" s="31"/>
      <c r="C576" s="32"/>
      <c r="D576" s="33">
        <v>100</v>
      </c>
      <c r="E576" s="25">
        <v>349461</v>
      </c>
      <c r="F576" s="25">
        <v>238320</v>
      </c>
    </row>
    <row r="577" spans="1:6" ht="31.5" x14ac:dyDescent="0.25">
      <c r="A577" s="49" t="s">
        <v>564</v>
      </c>
      <c r="B577" s="49"/>
      <c r="C577" s="53" t="s">
        <v>565</v>
      </c>
      <c r="D577" s="28"/>
      <c r="E577" s="22">
        <f t="shared" ref="E577:F577" si="223">E578</f>
        <v>593518</v>
      </c>
      <c r="F577" s="22">
        <f t="shared" si="223"/>
        <v>362710</v>
      </c>
    </row>
    <row r="578" spans="1:6" ht="78.75" x14ac:dyDescent="0.25">
      <c r="A578" s="31" t="s">
        <v>176</v>
      </c>
      <c r="B578" s="31"/>
      <c r="C578" s="32"/>
      <c r="D578" s="33">
        <v>100</v>
      </c>
      <c r="E578" s="25">
        <v>593518</v>
      </c>
      <c r="F578" s="25">
        <v>362710</v>
      </c>
    </row>
    <row r="579" spans="1:6" ht="63" x14ac:dyDescent="0.25">
      <c r="A579" s="50" t="s">
        <v>566</v>
      </c>
      <c r="B579" s="50"/>
      <c r="C579" s="53" t="s">
        <v>567</v>
      </c>
      <c r="D579" s="28"/>
      <c r="E579" s="22">
        <f t="shared" ref="E579:F579" si="224">SUM(E580:E581)</f>
        <v>68355.87</v>
      </c>
      <c r="F579" s="22">
        <f t="shared" si="224"/>
        <v>68355.87</v>
      </c>
    </row>
    <row r="580" spans="1:6" ht="78.75" x14ac:dyDescent="0.25">
      <c r="A580" s="31" t="s">
        <v>176</v>
      </c>
      <c r="B580" s="31"/>
      <c r="C580" s="32"/>
      <c r="D580" s="33">
        <v>100</v>
      </c>
      <c r="E580" s="25">
        <v>52581.440000000002</v>
      </c>
      <c r="F580" s="25">
        <v>52581.440000000002</v>
      </c>
    </row>
    <row r="581" spans="1:6" ht="31.5" x14ac:dyDescent="0.25">
      <c r="A581" s="31" t="s">
        <v>44</v>
      </c>
      <c r="B581" s="31"/>
      <c r="C581" s="32"/>
      <c r="D581" s="33">
        <v>200</v>
      </c>
      <c r="E581" s="25">
        <v>15774.43</v>
      </c>
      <c r="F581" s="25">
        <v>15774.43</v>
      </c>
    </row>
    <row r="582" spans="1:6" ht="63" x14ac:dyDescent="0.25">
      <c r="A582" s="50" t="s">
        <v>568</v>
      </c>
      <c r="B582" s="50"/>
      <c r="C582" s="53" t="s">
        <v>569</v>
      </c>
      <c r="D582" s="28"/>
      <c r="E582" s="22">
        <f t="shared" ref="E582:F582" si="225">SUM(E583:E584)</f>
        <v>62141.71</v>
      </c>
      <c r="F582" s="22">
        <f t="shared" si="225"/>
        <v>0</v>
      </c>
    </row>
    <row r="583" spans="1:6" ht="78.75" x14ac:dyDescent="0.25">
      <c r="A583" s="31" t="s">
        <v>176</v>
      </c>
      <c r="B583" s="31"/>
      <c r="C583" s="32"/>
      <c r="D583" s="33">
        <v>100</v>
      </c>
      <c r="E583" s="25">
        <v>47801.32</v>
      </c>
      <c r="F583" s="25">
        <v>0</v>
      </c>
    </row>
    <row r="584" spans="1:6" ht="31.5" x14ac:dyDescent="0.25">
      <c r="A584" s="31" t="s">
        <v>44</v>
      </c>
      <c r="B584" s="31"/>
      <c r="C584" s="32"/>
      <c r="D584" s="33">
        <v>200</v>
      </c>
      <c r="E584" s="25">
        <v>14340.39</v>
      </c>
      <c r="F584" s="25">
        <v>0</v>
      </c>
    </row>
    <row r="585" spans="1:6" ht="63" x14ac:dyDescent="0.25">
      <c r="A585" s="50" t="s">
        <v>570</v>
      </c>
      <c r="B585" s="50"/>
      <c r="C585" s="53" t="s">
        <v>571</v>
      </c>
      <c r="D585" s="28"/>
      <c r="E585" s="22">
        <f t="shared" ref="E585:F585" si="226">SUM(E586:E587)</f>
        <v>62141.71</v>
      </c>
      <c r="F585" s="22">
        <f t="shared" si="226"/>
        <v>62141.71</v>
      </c>
    </row>
    <row r="586" spans="1:6" ht="78.75" x14ac:dyDescent="0.25">
      <c r="A586" s="31" t="s">
        <v>176</v>
      </c>
      <c r="B586" s="31"/>
      <c r="C586" s="32"/>
      <c r="D586" s="33">
        <v>100</v>
      </c>
      <c r="E586" s="25">
        <v>47801.32</v>
      </c>
      <c r="F586" s="25">
        <v>47801.32</v>
      </c>
    </row>
    <row r="587" spans="1:6" ht="31.5" x14ac:dyDescent="0.25">
      <c r="A587" s="31" t="s">
        <v>44</v>
      </c>
      <c r="B587" s="31"/>
      <c r="C587" s="32"/>
      <c r="D587" s="33">
        <v>200</v>
      </c>
      <c r="E587" s="25">
        <v>14340.39</v>
      </c>
      <c r="F587" s="25">
        <v>14340.39</v>
      </c>
    </row>
    <row r="588" spans="1:6" ht="63" x14ac:dyDescent="0.25">
      <c r="A588" s="50" t="s">
        <v>572</v>
      </c>
      <c r="B588" s="50"/>
      <c r="C588" s="53" t="s">
        <v>573</v>
      </c>
      <c r="D588" s="28"/>
      <c r="E588" s="22">
        <f t="shared" ref="E588:F588" si="227">SUM(E589:E590)</f>
        <v>62141.71</v>
      </c>
      <c r="F588" s="22">
        <f t="shared" si="227"/>
        <v>62141.71</v>
      </c>
    </row>
    <row r="589" spans="1:6" ht="78.75" x14ac:dyDescent="0.25">
      <c r="A589" s="31" t="s">
        <v>176</v>
      </c>
      <c r="B589" s="31"/>
      <c r="C589" s="32"/>
      <c r="D589" s="33">
        <v>100</v>
      </c>
      <c r="E589" s="25">
        <v>47801.32</v>
      </c>
      <c r="F589" s="25">
        <v>47801.32</v>
      </c>
    </row>
    <row r="590" spans="1:6" ht="31.5" x14ac:dyDescent="0.25">
      <c r="A590" s="31" t="s">
        <v>44</v>
      </c>
      <c r="B590" s="31"/>
      <c r="C590" s="32"/>
      <c r="D590" s="33">
        <v>200</v>
      </c>
      <c r="E590" s="25">
        <v>14340.39</v>
      </c>
      <c r="F590" s="25">
        <v>14340.39</v>
      </c>
    </row>
    <row r="591" spans="1:6" ht="25.5" customHeight="1" x14ac:dyDescent="0.25">
      <c r="A591" s="55" t="s">
        <v>574</v>
      </c>
      <c r="B591" s="55"/>
      <c r="C591" s="55"/>
      <c r="D591" s="55"/>
      <c r="E591" s="75">
        <f>E11+E167+E199+E287+E353+E573</f>
        <v>605907489.62</v>
      </c>
      <c r="F591" s="75">
        <f>F11+F167+F199+F287+F353+F573</f>
        <v>548680843.28999996</v>
      </c>
    </row>
    <row r="592" spans="1:6" ht="15.75" x14ac:dyDescent="0.25">
      <c r="A592" s="55" t="s">
        <v>575</v>
      </c>
      <c r="B592" s="55"/>
      <c r="C592" s="55"/>
      <c r="D592" s="55"/>
      <c r="E592" s="17">
        <v>3970000</v>
      </c>
      <c r="F592" s="17">
        <v>4850000</v>
      </c>
    </row>
    <row r="593" spans="1:6" ht="15.75" x14ac:dyDescent="0.25">
      <c r="A593" s="55" t="s">
        <v>576</v>
      </c>
      <c r="B593" s="55"/>
      <c r="C593" s="76"/>
      <c r="D593" s="76"/>
      <c r="E593" s="75">
        <f>E591+E592</f>
        <v>609877489.62</v>
      </c>
      <c r="F593" s="75">
        <f>F591+F592</f>
        <v>553530843.28999996</v>
      </c>
    </row>
    <row r="597" spans="1:6" x14ac:dyDescent="0.25">
      <c r="E597" s="59"/>
      <c r="F597" s="59"/>
    </row>
    <row r="598" spans="1:6" x14ac:dyDescent="0.25">
      <c r="E598" s="59"/>
      <c r="F598" s="59"/>
    </row>
  </sheetData>
  <mergeCells count="6">
    <mergeCell ref="A8:F8"/>
    <mergeCell ref="A1:F1"/>
    <mergeCell ref="A2:F2"/>
    <mergeCell ref="A3:F3"/>
    <mergeCell ref="A4:F4"/>
    <mergeCell ref="A5:F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2022-10-28T12:24:22Z</dcterms:modified>
</cp:coreProperties>
</file>